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autoCompressPictures="0"/>
  <bookViews>
    <workbookView xWindow="7932" yWindow="720" windowWidth="7200" windowHeight="11532" tabRatio="809"/>
  </bookViews>
  <sheets>
    <sheet name="ADULT Schedule 18-19" sheetId="4" r:id="rId1"/>
    <sheet name="Sheet1" sheetId="17" r:id="rId2"/>
    <sheet name="Sheet2" sheetId="18" r:id="rId3"/>
  </sheets>
  <definedNames>
    <definedName name="en">#REF!</definedName>
    <definedName name="_xlnm.Print_Area" localSheetId="0">'ADULT Schedule 18-19'!$C$1:$AJ$57</definedName>
    <definedName name="_xlnm.Print_Titles" localSheetId="0">'ADULT Schedule 18-19'!$4:$5</definedName>
  </definedNames>
  <calcPr calcId="145621"/>
</workbook>
</file>

<file path=xl/calcChain.xml><?xml version="1.0" encoding="utf-8"?>
<calcChain xmlns="http://schemas.openxmlformats.org/spreadsheetml/2006/main">
  <c r="X67" i="4" l="1"/>
  <c r="O74" i="4"/>
  <c r="O73" i="4"/>
  <c r="O72" i="4"/>
  <c r="O71" i="4"/>
  <c r="O70" i="4"/>
  <c r="O68" i="4"/>
  <c r="O67" i="4"/>
  <c r="O65" i="4"/>
  <c r="O64" i="4"/>
  <c r="O62" i="4"/>
  <c r="AD66" i="4"/>
  <c r="F66" i="4"/>
  <c r="H66" i="4"/>
  <c r="I66" i="4"/>
  <c r="M66" i="4"/>
  <c r="Q66" i="4"/>
  <c r="T66" i="4"/>
  <c r="X66" i="4"/>
  <c r="Y66" i="4"/>
  <c r="Z66" i="4"/>
  <c r="U68" i="4"/>
  <c r="U67" i="4"/>
  <c r="J64" i="4"/>
  <c r="T65" i="4"/>
  <c r="U65" i="4"/>
  <c r="F64" i="4"/>
  <c r="G64" i="4"/>
  <c r="V64" i="4"/>
  <c r="K75" i="4"/>
  <c r="L75" i="4"/>
  <c r="K74" i="4"/>
  <c r="K73" i="4"/>
  <c r="K72" i="4"/>
  <c r="K71" i="4"/>
  <c r="K70" i="4"/>
  <c r="K68" i="4"/>
  <c r="K67" i="4"/>
  <c r="K65" i="4"/>
  <c r="K64" i="4"/>
  <c r="AD71" i="4"/>
  <c r="AF71" i="4"/>
  <c r="AC68" i="4"/>
  <c r="AD68" i="4"/>
  <c r="AF68" i="4"/>
  <c r="AC67" i="4"/>
  <c r="AD67" i="4"/>
  <c r="AF67" i="4"/>
  <c r="Y75" i="4"/>
  <c r="Z75" i="4"/>
  <c r="X74" i="4"/>
  <c r="Y74" i="4"/>
  <c r="Z74" i="4"/>
  <c r="X73" i="4"/>
  <c r="Y73" i="4"/>
  <c r="Z73" i="4"/>
  <c r="X72" i="4"/>
  <c r="Y72" i="4"/>
  <c r="Z72" i="4"/>
  <c r="X71" i="4"/>
  <c r="Y71" i="4"/>
  <c r="Z71" i="4"/>
  <c r="X70" i="4"/>
  <c r="Y70" i="4"/>
  <c r="Z70" i="4"/>
  <c r="X68" i="4"/>
  <c r="Y68" i="4"/>
  <c r="Z68" i="4"/>
  <c r="Y67" i="4"/>
  <c r="Z67" i="4"/>
  <c r="X65" i="4"/>
  <c r="Y65" i="4"/>
  <c r="Z65" i="4"/>
  <c r="X64" i="4"/>
  <c r="Y64" i="4"/>
  <c r="Z64" i="4"/>
  <c r="X62" i="4"/>
  <c r="Y62" i="4"/>
  <c r="Z62" i="4"/>
  <c r="F72" i="4"/>
  <c r="G72" i="4"/>
  <c r="H72" i="4"/>
  <c r="I72" i="4"/>
  <c r="J72" i="4"/>
  <c r="L72" i="4"/>
  <c r="M72" i="4"/>
  <c r="N72" i="4"/>
  <c r="P72" i="4"/>
  <c r="Q72" i="4"/>
  <c r="S72" i="4"/>
  <c r="T72" i="4"/>
  <c r="U72" i="4"/>
  <c r="V72" i="4"/>
  <c r="W72" i="4"/>
  <c r="E72" i="4"/>
  <c r="F73" i="4"/>
  <c r="G73" i="4"/>
  <c r="H73" i="4"/>
  <c r="I73" i="4"/>
  <c r="J73" i="4"/>
  <c r="L73" i="4"/>
  <c r="M73" i="4"/>
  <c r="N73" i="4"/>
  <c r="P73" i="4"/>
  <c r="Q73" i="4"/>
  <c r="S73" i="4"/>
  <c r="T73" i="4"/>
  <c r="U73" i="4"/>
  <c r="V73" i="4"/>
  <c r="W73" i="4"/>
  <c r="E73" i="4"/>
  <c r="F74" i="4"/>
  <c r="G74" i="4"/>
  <c r="H74" i="4"/>
  <c r="I74" i="4"/>
  <c r="J74" i="4"/>
  <c r="L74" i="4"/>
  <c r="M74" i="4"/>
  <c r="N74" i="4"/>
  <c r="P74" i="4"/>
  <c r="Q74" i="4"/>
  <c r="S74" i="4"/>
  <c r="T74" i="4"/>
  <c r="U74" i="4"/>
  <c r="V74" i="4"/>
  <c r="W74" i="4"/>
  <c r="E74" i="4"/>
  <c r="I64" i="4"/>
  <c r="AB71" i="4"/>
  <c r="AB68" i="4"/>
  <c r="AB67" i="4"/>
  <c r="T64" i="4"/>
  <c r="W64" i="4"/>
  <c r="Q69" i="4"/>
  <c r="T69" i="4"/>
  <c r="W75" i="4"/>
  <c r="T75" i="4"/>
  <c r="U62" i="4"/>
  <c r="AA68" i="4"/>
  <c r="AA71" i="4"/>
  <c r="AA67" i="4"/>
  <c r="E71" i="4"/>
  <c r="F71" i="4"/>
  <c r="G71" i="4"/>
  <c r="H71" i="4"/>
  <c r="I71" i="4"/>
  <c r="J71" i="4"/>
  <c r="L71" i="4"/>
  <c r="M71" i="4"/>
  <c r="N71" i="4"/>
  <c r="P71" i="4"/>
  <c r="Q71" i="4"/>
  <c r="S71" i="4"/>
  <c r="T71" i="4"/>
  <c r="U71" i="4"/>
  <c r="V71" i="4"/>
  <c r="W71" i="4"/>
  <c r="E70" i="4"/>
  <c r="F70" i="4"/>
  <c r="G70" i="4"/>
  <c r="H70" i="4"/>
  <c r="I70" i="4"/>
  <c r="J70" i="4"/>
  <c r="M70" i="4"/>
  <c r="S70" i="4"/>
  <c r="T70" i="4"/>
  <c r="U70" i="4"/>
  <c r="V70" i="4"/>
  <c r="L70" i="4"/>
  <c r="E65" i="4"/>
  <c r="P62" i="4"/>
  <c r="Q62" i="4"/>
  <c r="S62" i="4"/>
  <c r="T62" i="4"/>
  <c r="W62" i="4"/>
  <c r="G75" i="4"/>
  <c r="P75" i="4"/>
  <c r="Q75" i="4"/>
  <c r="S75" i="4"/>
  <c r="P68" i="4"/>
  <c r="Q68" i="4"/>
  <c r="S68" i="4"/>
  <c r="P67" i="4"/>
  <c r="Q67" i="4"/>
  <c r="S67" i="4"/>
  <c r="P65" i="4"/>
  <c r="Q65" i="4"/>
  <c r="S65" i="4"/>
  <c r="P64" i="4"/>
  <c r="Q64" i="4"/>
  <c r="S64" i="4"/>
  <c r="E62" i="4"/>
  <c r="F62" i="4"/>
  <c r="G62" i="4"/>
  <c r="H62" i="4"/>
  <c r="I62" i="4"/>
  <c r="L62" i="4"/>
  <c r="M62" i="4"/>
  <c r="H64" i="4"/>
  <c r="L64" i="4"/>
  <c r="M64" i="4"/>
  <c r="N64" i="4"/>
  <c r="F65" i="4"/>
  <c r="G65" i="4"/>
  <c r="H65" i="4"/>
  <c r="I65" i="4"/>
  <c r="J65" i="4"/>
  <c r="L65" i="4"/>
  <c r="M65" i="4"/>
  <c r="N65" i="4"/>
  <c r="V65" i="4"/>
  <c r="E67" i="4"/>
  <c r="F67" i="4"/>
  <c r="G67" i="4"/>
  <c r="H67" i="4"/>
  <c r="I67" i="4"/>
  <c r="J67" i="4"/>
  <c r="L67" i="4"/>
  <c r="M67" i="4"/>
  <c r="N67" i="4"/>
  <c r="T67" i="4"/>
  <c r="V67" i="4"/>
  <c r="W67" i="4"/>
  <c r="E75" i="4"/>
  <c r="F75" i="4"/>
  <c r="H75" i="4"/>
  <c r="J75" i="4"/>
  <c r="M75" i="4"/>
  <c r="N75" i="4"/>
  <c r="U75" i="4"/>
  <c r="F68" i="4"/>
  <c r="J68" i="4"/>
  <c r="N68" i="4"/>
  <c r="L68" i="4"/>
  <c r="M68" i="4"/>
  <c r="I68" i="4"/>
  <c r="G68" i="4"/>
  <c r="E68" i="4"/>
  <c r="H68" i="4"/>
  <c r="V68" i="4"/>
  <c r="W68" i="4"/>
  <c r="T68" i="4"/>
</calcChain>
</file>

<file path=xl/sharedStrings.xml><?xml version="1.0" encoding="utf-8"?>
<sst xmlns="http://schemas.openxmlformats.org/spreadsheetml/2006/main" count="1675" uniqueCount="358">
  <si>
    <t>STATS+PROJECT</t>
  </si>
  <si>
    <t>Vac'n (2)</t>
  </si>
  <si>
    <t xml:space="preserve">  Week Beginning</t>
  </si>
  <si>
    <t>Toxicology
DPIC
Debra Kent</t>
  </si>
  <si>
    <t>LGH</t>
  </si>
  <si>
    <t>Clin Orient (2)</t>
  </si>
  <si>
    <t>Crit Care</t>
  </si>
  <si>
    <t>Cardiology</t>
  </si>
  <si>
    <t>Cardiology
SPH
Doson Chua</t>
    <phoneticPr fontId="2"/>
  </si>
  <si>
    <t>LEAVE</t>
  </si>
  <si>
    <t>Medicine</t>
  </si>
  <si>
    <t>C&amp;W</t>
  </si>
  <si>
    <t>VGH</t>
  </si>
  <si>
    <t>Cardiology
VGH
Elaine Lum</t>
  </si>
  <si>
    <t>PROJECT</t>
  </si>
  <si>
    <t>RCH</t>
  </si>
  <si>
    <t>SMH</t>
  </si>
  <si>
    <t>BH</t>
  </si>
  <si>
    <t>JPOSC</t>
  </si>
  <si>
    <t>ERH</t>
  </si>
  <si>
    <t>CGH</t>
  </si>
  <si>
    <t>PAH</t>
  </si>
  <si>
    <t>LMH</t>
  </si>
  <si>
    <t>ARH</t>
  </si>
  <si>
    <t>VACATION</t>
  </si>
  <si>
    <t>MUE</t>
  </si>
  <si>
    <t>DPIC</t>
  </si>
  <si>
    <t xml:space="preserve">SPH </t>
  </si>
  <si>
    <t>Crit Care
VGH
Greg Mah</t>
  </si>
  <si>
    <t>Pharm Lead</t>
  </si>
  <si>
    <t>Richmond</t>
  </si>
  <si>
    <t>Site</t>
  </si>
  <si>
    <t>Crit Care
LGH
Zahra Kanji</t>
  </si>
  <si>
    <t>Crit Care
SPH
Glen Brown</t>
  </si>
  <si>
    <t>Mat-Fetal Medicine 
SMH
Hilary Rowe</t>
  </si>
  <si>
    <t>8 DPCs</t>
  </si>
  <si>
    <t>y</t>
  </si>
  <si>
    <t>Amb Care</t>
  </si>
  <si>
    <t>Cardiology
SPH
Erica Wang</t>
  </si>
  <si>
    <t>Distn</t>
  </si>
  <si>
    <t>TPN Clinical
SPH
Linda Jang</t>
  </si>
  <si>
    <t>Project (5-6)</t>
  </si>
  <si>
    <t>ADULT POD</t>
  </si>
  <si>
    <t>Evidence-Based Medicine
Various Preceptors</t>
  </si>
  <si>
    <t>Squamish</t>
  </si>
  <si>
    <t>Powell River</t>
  </si>
  <si>
    <t>LMPS Block 1</t>
  </si>
  <si>
    <t>MH&amp;A</t>
  </si>
  <si>
    <t>Medicine
VGH
Greg Egan</t>
  </si>
  <si>
    <t>Crit Care
RCH
Flora Young</t>
  </si>
  <si>
    <t>Cardiology
SMH
Herb Wong</t>
  </si>
  <si>
    <t xml:space="preserve">Total </t>
  </si>
  <si>
    <t>Forensic</t>
  </si>
  <si>
    <t>Emerg Med
VGH
Peter Zed</t>
  </si>
  <si>
    <t>Emerg Med
LGH
Susanne Moadebi</t>
  </si>
  <si>
    <t>SOT
SPH
Marianna Leung</t>
  </si>
  <si>
    <t>Pediatrics 
RCH
Frances Chow</t>
  </si>
  <si>
    <t>Amb Nephro
SPH
Lau/Marin</t>
  </si>
  <si>
    <t>Amb Primary Care
CGH
Arden Barry</t>
  </si>
  <si>
    <t>Medicine
RCH
Craig Roels</t>
  </si>
  <si>
    <t>Pharm Leadership
Luciana Frighetto</t>
  </si>
  <si>
    <t>SPH/LGH 1</t>
  </si>
  <si>
    <t>SPH/LGH 2</t>
  </si>
  <si>
    <t>SPH/LGH 3</t>
  </si>
  <si>
    <t>SPH/LGH 4</t>
  </si>
  <si>
    <t>SPH/LGH 6</t>
  </si>
  <si>
    <t>VGH/RH 1</t>
  </si>
  <si>
    <t>VGH/RH 2</t>
  </si>
  <si>
    <t>VGH/RH 3</t>
  </si>
  <si>
    <t>VGH/RH 4</t>
  </si>
  <si>
    <t>Program Orientation
Multi-site 
Sue Corrigan</t>
  </si>
  <si>
    <t>LMPS Block 11 flex</t>
  </si>
  <si>
    <t xml:space="preserve">Final block all </t>
  </si>
  <si>
    <t>Harrison conf Feb 22-24</t>
  </si>
  <si>
    <t>SPH/LGH 7</t>
  </si>
  <si>
    <t>VGH/RH 5</t>
  </si>
  <si>
    <t>VGH/RH 6</t>
  </si>
  <si>
    <t>VGH/RH 7</t>
  </si>
  <si>
    <t>RCH/BH 1</t>
  </si>
  <si>
    <t>RCH/BH 2</t>
  </si>
  <si>
    <t>RCH/BH 3</t>
  </si>
  <si>
    <t>RCH/BH 4</t>
  </si>
  <si>
    <t>RCH/BH 5</t>
  </si>
  <si>
    <t>RCH/BH 6</t>
  </si>
  <si>
    <t xml:space="preserve">LMPS Block 2 </t>
  </si>
  <si>
    <t xml:space="preserve">LMPS Block 3 </t>
  </si>
  <si>
    <t xml:space="preserve">LMPS Block 4 </t>
  </si>
  <si>
    <t xml:space="preserve">LMPS Block 5 </t>
  </si>
  <si>
    <t>LMPS Block 6</t>
  </si>
  <si>
    <t xml:space="preserve">LMPS Block 7
</t>
  </si>
  <si>
    <t xml:space="preserve">LMPS Block 8 
</t>
  </si>
  <si>
    <t xml:space="preserve">LMPS Block 9 
</t>
  </si>
  <si>
    <t>LMPS Block 10</t>
  </si>
  <si>
    <t>Drug Distrubution
VGH
Jason Park</t>
  </si>
  <si>
    <t>Drug Distrubution
RH
Steve Chong</t>
  </si>
  <si>
    <t xml:space="preserve"> </t>
  </si>
  <si>
    <t>SPH/LGH 5</t>
  </si>
  <si>
    <t>Tox/TPN/Tea</t>
  </si>
  <si>
    <t>Psychiatry
SPH
Tamara Mihic</t>
  </si>
  <si>
    <t>Drug Distrubution
SPH
Li/Cheng</t>
  </si>
  <si>
    <t>Inf Diseases / AMS
SPH
Michelle Hinch</t>
  </si>
  <si>
    <t>Amb Pharmacists Clinic
UBC FoPS
Barbara Godis</t>
  </si>
  <si>
    <t>HIV
SPH
Minhas/Wu</t>
  </si>
  <si>
    <t>Clinical Orientation
VGH
Eric Chu</t>
  </si>
  <si>
    <t xml:space="preserve">Psychiatry
SPH
Tamara Mihic </t>
  </si>
  <si>
    <t>Emerg Med
BH
Gloria Su</t>
  </si>
  <si>
    <t>Amb Nephro
SMH
Cho/Ho</t>
  </si>
  <si>
    <t>Cardiology
ARH
Gordon Klammer</t>
  </si>
  <si>
    <t>Surgery
BH
Jing-Yi Ng</t>
  </si>
  <si>
    <t>Crit Care
VGH
Jerrold Perrott</t>
  </si>
  <si>
    <t>Amb HIV
SPH
Jack daSilva</t>
  </si>
  <si>
    <t>Crit Care
RCH
Jen Haymond</t>
  </si>
  <si>
    <t>Y</t>
  </si>
  <si>
    <t>Amb AF/HF Clinic
VGH
MacGillivray</t>
  </si>
  <si>
    <t>Surgery
PAH
Davidson</t>
  </si>
  <si>
    <t>Antimicrobial Stewardship
RCH
Colin Lee</t>
  </si>
  <si>
    <t>Crit Care
SMH
Sarah Stabler</t>
  </si>
  <si>
    <t>Emerg Med
RCH
Tim Leung</t>
  </si>
  <si>
    <t>Emerg Med
LMH
Joanie Tulloch</t>
  </si>
  <si>
    <t>Medicine
BH
Kammermayer</t>
  </si>
  <si>
    <t>Antimicrobial Stewardship
ARH
Tim Leung</t>
  </si>
  <si>
    <t>Clinical Orientation
RCH
Terry Jang</t>
  </si>
  <si>
    <t>Crit Care
BH
Vincent Mabasa</t>
  </si>
  <si>
    <t>Tertiary Psychiatry
VGH
Jacky Siu</t>
  </si>
  <si>
    <t>Advanced Med/Precepting
VGH
Tila Pelletier</t>
  </si>
  <si>
    <t>Advanced Med/Precepting
SPH
Sharon Leung</t>
  </si>
  <si>
    <t>Peds Emerg Med
C&amp;W
Kendra Sih</t>
  </si>
  <si>
    <t>Mat-Fetal Medicine 
C&amp;W
Vanessa Paquette</t>
  </si>
  <si>
    <t>Palliative Care
FH Community
Sue North</t>
  </si>
  <si>
    <t>Amb HIV
JPOCSC
Rob Gair</t>
  </si>
  <si>
    <t>project deadlines</t>
  </si>
  <si>
    <t>Drug Distrubution
SMH
Sunny Gidda</t>
  </si>
  <si>
    <t>Amb CDM
JPOCSC
Rince Wong</t>
  </si>
  <si>
    <t>Amb CDM
JPOCSC
Yin Gong</t>
  </si>
  <si>
    <t>Surgery
VGH
Mildred Tang</t>
  </si>
  <si>
    <t>Drug Distrubution
SPH
Jeremy Li</t>
  </si>
  <si>
    <t>Emerg Med
SMH
Yvonne Huang</t>
  </si>
  <si>
    <t>2018-19 LMPS Pharmacy Practice Residency Schedule</t>
  </si>
  <si>
    <t>VGH/RH 8</t>
  </si>
  <si>
    <t>Spring break</t>
  </si>
  <si>
    <t>School xmas break</t>
  </si>
  <si>
    <t>?272 rotation</t>
  </si>
  <si>
    <t>272 rotations</t>
  </si>
  <si>
    <t>472 block</t>
  </si>
  <si>
    <t>AZHIR, 
Ava</t>
  </si>
  <si>
    <t>HO,
Julia</t>
  </si>
  <si>
    <t>LAU,
Anthony</t>
  </si>
  <si>
    <t>LEE, 
Valerie</t>
  </si>
  <si>
    <t>ROZKA,
Laura</t>
  </si>
  <si>
    <t>WONG, 
Daniel</t>
  </si>
  <si>
    <t>BUTCHER,
Kate</t>
  </si>
  <si>
    <t>DRIVER, 
Amanda</t>
  </si>
  <si>
    <t>HAAG,
Hans</t>
  </si>
  <si>
    <t>LAU, 
Louise</t>
  </si>
  <si>
    <t>MARTINSON,
Geoff</t>
  </si>
  <si>
    <t>SHARAF,
Mazen</t>
  </si>
  <si>
    <t>WONG, 
Vicky</t>
  </si>
  <si>
    <t>CHAUDHARI,
Ishan</t>
  </si>
  <si>
    <t>ENG, 
Vanessa</t>
  </si>
  <si>
    <t>LAM, 
Brandent</t>
  </si>
  <si>
    <t>SIDDIQUI, 
Mariam</t>
  </si>
  <si>
    <t>SONG, 
Stephanie</t>
  </si>
  <si>
    <t>WANG, 
Jenny</t>
  </si>
  <si>
    <t>WANG, 
Gillian</t>
  </si>
  <si>
    <t>CHEN, 
Anna</t>
  </si>
  <si>
    <t>FEERE, 
Andrea</t>
  </si>
  <si>
    <t>HO, 
Jordan</t>
  </si>
  <si>
    <t>LI, 
Sarah</t>
  </si>
  <si>
    <t>SU, 
Shirley</t>
  </si>
  <si>
    <t>TRESS, 
Kaitlyn</t>
  </si>
  <si>
    <t>Med Use Eval
LMPS
Tejani/Kinkade</t>
  </si>
  <si>
    <t>Geriatrics
PAH
Carolyn Bubbar</t>
  </si>
  <si>
    <t>Amb Oncology
RCH
Jenifer Wan</t>
  </si>
  <si>
    <t>Med-Surg
RH
Huan</t>
  </si>
  <si>
    <t>Amb Oncology
LGH
Dawn Warkentin</t>
  </si>
  <si>
    <t>Clinical Orientation
SMH
Kiran Athwal</t>
  </si>
  <si>
    <t>Geriatrics / ACE
SMH
Claire Tai</t>
  </si>
  <si>
    <t>Emerg Med
SMH
Jen Bong</t>
  </si>
  <si>
    <t>Inf Diseases
VGH
Tim Lau</t>
  </si>
  <si>
    <t>Medicine
SMH
Emma Attfield</t>
  </si>
  <si>
    <t>Clinical Orientation
SMH
Manish Khullar</t>
  </si>
  <si>
    <t>Drug Distrubution
RCH
Sanjiv Khangura</t>
  </si>
  <si>
    <t>Amb Nephro
SPH
Judith Marin</t>
  </si>
  <si>
    <t>Geriatrics
PAH
Bubbar</t>
  </si>
  <si>
    <t>Surgery
LMH
John Warkentin</t>
  </si>
  <si>
    <t xml:space="preserve">Psychiatry
VGH
Katelyn Halpape </t>
  </si>
  <si>
    <t>Clinical Orientation
ERH
Navida Noorani</t>
  </si>
  <si>
    <t>Psychiatry
SMH
Joan Ng</t>
  </si>
  <si>
    <t>Cardiology
RCH
Gordon/Tsang</t>
  </si>
  <si>
    <t>Rural Medicine
Squamish Hosp
Tony Howarth</t>
  </si>
  <si>
    <t xml:space="preserve">Surgery
RCH
</t>
  </si>
  <si>
    <t>Adv Medicine
SPH
Mike Legal</t>
  </si>
  <si>
    <t>Clinical Orientation
BH
Kam Bains</t>
  </si>
  <si>
    <t>Medicine
BH
Matthew Lum</t>
  </si>
  <si>
    <t>Surgery
SMH
Kiran Athwal</t>
  </si>
  <si>
    <t xml:space="preserve">    </t>
  </si>
  <si>
    <t xml:space="preserve">        </t>
  </si>
  <si>
    <t>Neurology
SMH
Penny Bring</t>
  </si>
  <si>
    <t>Clinical Orientation
VGH
Sarah Hocevar</t>
  </si>
  <si>
    <t xml:space="preserve">Pediatrics 
C&amp;W 
</t>
  </si>
  <si>
    <t>MH &amp; Addiction
Burnaby Centre
Reza Rafizadeh</t>
  </si>
  <si>
    <t>Crit Care
RH
Gabe Loh</t>
  </si>
  <si>
    <t>Clinical Orientation
RH
Merisa Mok</t>
  </si>
  <si>
    <t>Medicine
VGH
Nathan Kellock</t>
  </si>
  <si>
    <t>Geriatrics
LGH
Karen Freddi</t>
  </si>
  <si>
    <t>Amb CKD
VGH
Hilary Wu</t>
  </si>
  <si>
    <t>SOT
VGH
Cindy Luo</t>
  </si>
  <si>
    <t>Clinical Orientation
SMH
Nate Paras</t>
  </si>
  <si>
    <t>Drug Distrubution
BH
Patty Leong</t>
  </si>
  <si>
    <t>Emerg Med
SMH
Julian Lee</t>
  </si>
  <si>
    <t>Child Adol Psychiatry
C&amp;W
Dean Elbe</t>
  </si>
  <si>
    <t>Clinical Orientation
VGH
Karen Dahri</t>
  </si>
  <si>
    <t>Adult CF
SPH
Victoria Su</t>
  </si>
  <si>
    <t>Drug Distrubution
LGH
Anca Cvaci</t>
  </si>
  <si>
    <t>Clinical Orientation
VGH
Carly Hoffman</t>
  </si>
  <si>
    <t>Clinical Orientation
SMH
Nina Bredenkamp</t>
  </si>
  <si>
    <t>Medicine
ARH
Michael Strus</t>
  </si>
  <si>
    <t>Advanced Med/Precepting
SMH
Jennifer Day</t>
  </si>
  <si>
    <t>Geriatrics / ACE
SMH
Sukhi Sidhi</t>
  </si>
  <si>
    <t>Crit Care
ARH
Mike Kandler</t>
  </si>
  <si>
    <t>Clinical Orientation
ARH
Francene Johnson</t>
  </si>
  <si>
    <t>Clinical Orientation
ARH
Kendra Southwood</t>
  </si>
  <si>
    <t>Emerg Med
SMH
Caitlin Lang</t>
  </si>
  <si>
    <t>Clinical Orientation
BH
Gary Kwan</t>
  </si>
  <si>
    <t>SMH/ARH 1</t>
  </si>
  <si>
    <t>SMH/ARH 2</t>
  </si>
  <si>
    <t>SMH/ARH  3</t>
  </si>
  <si>
    <t>SMH/ARH 4</t>
  </si>
  <si>
    <t>SMH/ARH 5</t>
  </si>
  <si>
    <t>SMH/ARH 6</t>
  </si>
  <si>
    <t>SMH/ARH 7</t>
  </si>
  <si>
    <t>Clinical Orientation
LGH
Berny Leung</t>
  </si>
  <si>
    <t>Medication Safety
LMPS
Cliff Lo/Amy Wai</t>
  </si>
  <si>
    <t>Palliative Care
LGH
Berny Leung</t>
  </si>
  <si>
    <t>Medicine
RH
Kevin Chiu</t>
  </si>
  <si>
    <t>Clinical Orientation
VGH
Alex Sykelyk</t>
  </si>
  <si>
    <t>Tertiary Psychiatry
PAH
Vivan Yih</t>
  </si>
  <si>
    <t>Drug Distrubution
PAH
Ann Davidson</t>
  </si>
  <si>
    <t>Medicine
SMH
Nina Bredenkamp</t>
  </si>
  <si>
    <t>Amb Geriatrics
JPOCSC
Cindy Pan</t>
  </si>
  <si>
    <t>Amb Cardiology
JPOCSC
Evelyn Low</t>
  </si>
  <si>
    <t>Amb Cardiology
JPOCSC
Susan Buchkowsky</t>
  </si>
  <si>
    <t>Amb CDM
JPOCSC
Tory Kim</t>
  </si>
  <si>
    <t xml:space="preserve">Antimicrobial Stewardship
BH
</t>
  </si>
  <si>
    <t>Drug Distrubution
ERH
Mubina Allidina</t>
  </si>
  <si>
    <t>SOT
VGH
Trana Hussaini</t>
  </si>
  <si>
    <t>Medicine
VGH
C Hoffman / Jodie Ford</t>
  </si>
  <si>
    <t>Clinical Orientation
VGH
Danika Woodburn</t>
  </si>
  <si>
    <t>Surgery
VGH
Triston Melton</t>
  </si>
  <si>
    <t>Drug Distrubution
LMH
Clara Yang</t>
  </si>
  <si>
    <t>Teaching
C&amp;W
Carr / Sih</t>
  </si>
  <si>
    <t>Emerg Med
VGH
Katherin Badke</t>
  </si>
  <si>
    <t>Nephrology
VGH
Elaine Cheng</t>
  </si>
  <si>
    <t>Emerg Med
RH
Jane de Lemos</t>
  </si>
  <si>
    <t xml:space="preserve">Psychiatry
RCH
Anya Dharmasetia </t>
  </si>
  <si>
    <t>Geriatrics
RMH
Anita Lo/Kiran Ubhi</t>
  </si>
  <si>
    <t>Drug Distrubution
ARH
Dwayne Kimoto</t>
  </si>
  <si>
    <t>Amb Geri Clinic
JPOCSC
Cindy Pan/Claire Tai</t>
  </si>
  <si>
    <t>GNYRA, 
Michelle</t>
  </si>
  <si>
    <t>Medicine
SMH
Jenny Hong</t>
  </si>
  <si>
    <t>Medicine
SMH
Cindy (Sidi) Ma</t>
  </si>
  <si>
    <t>Clinical Orientation
RH
Donna Chui</t>
  </si>
  <si>
    <t>Medicine
RH
Elisa Mok</t>
  </si>
  <si>
    <t>Rural Medicine
MMH (Mission)
Sarah Masson</t>
  </si>
  <si>
    <t>Cardiology
SPH
Doson Chua</t>
  </si>
  <si>
    <t>CASOL, 
Marina</t>
  </si>
  <si>
    <t>Med Use Eval
LMPS - VGH
Tejani/Kinkade</t>
  </si>
  <si>
    <t>Critical Appraisal
LMPS - VGH
Tejani</t>
  </si>
  <si>
    <t>Nephrology
VGH
Karen Shalansky</t>
  </si>
  <si>
    <t>Amb Anticoagulation
JPOCSC
Leanne Leung</t>
  </si>
  <si>
    <t>Drug Distrubution
ARH
TBD</t>
  </si>
  <si>
    <t xml:space="preserve">
Clinical Orientation
SPH
Anna Yee
</t>
  </si>
  <si>
    <t xml:space="preserve">
Clinical Orientation
SPH
Victoria Su
</t>
  </si>
  <si>
    <t>Teaching
UBC FoPS
Fong Chan</t>
  </si>
  <si>
    <t>Teaching
UBC FoPS
Michelle Fischer</t>
  </si>
  <si>
    <t>Teaching
UBC FoPS
Tony Seet</t>
  </si>
  <si>
    <t>Teaching
UBC FoPS
Mary Elliot/Angie Kim Sing</t>
  </si>
  <si>
    <t>Teaching
UBC FoPS
Ali Meghji</t>
  </si>
  <si>
    <t>Teaching
UBC FoPS
Colleen Brady</t>
  </si>
  <si>
    <t>Clinical Orientation
PAH
Anna Judson</t>
  </si>
  <si>
    <t xml:space="preserve">
Clinical Orientation
SPH
Erica Wang
</t>
  </si>
  <si>
    <t xml:space="preserve">
Clinical Orientation
SPH
Julia Higgins
</t>
  </si>
  <si>
    <t>Clinical Orientation
LGH
Sue Basalyga</t>
  </si>
  <si>
    <t>Clinical Orientation
LGH
Joanne Marquis</t>
  </si>
  <si>
    <t>Medicine
LGH
Grace Lin</t>
  </si>
  <si>
    <t>Pharm Leadership
Helen Lee</t>
  </si>
  <si>
    <t>Pharm Leadership
Bradley Ho</t>
  </si>
  <si>
    <t>Pharm Leadership
Adil Virani</t>
  </si>
  <si>
    <t>Pharm Leadership
Jane Dumontet</t>
  </si>
  <si>
    <t>Pharm Leadership
Barb Schoen</t>
  </si>
  <si>
    <t>Pharm Leadership
Tamar Koleba</t>
  </si>
  <si>
    <t>Pharm Leadership
Clifford Lo</t>
  </si>
  <si>
    <t>Pharm Leadership
Kris Zutter</t>
  </si>
  <si>
    <t>Pharm Leadership
Rob Balen</t>
  </si>
  <si>
    <t>Pharm Leadership
Anne Berge</t>
  </si>
  <si>
    <t>Pharm Leadership
Spencer Tuttle</t>
  </si>
  <si>
    <t>Pharm Leadership
Lily Cheng</t>
  </si>
  <si>
    <t>Pharm Leadership
Michael Legal</t>
  </si>
  <si>
    <t>Pharm Leadership
TBA</t>
  </si>
  <si>
    <t>Emerg Med
SPH
Cindy San</t>
  </si>
  <si>
    <t>Clinical Orientation
VGH
Robert Wright</t>
  </si>
  <si>
    <t>Medicine
VGH
Charles Au</t>
  </si>
  <si>
    <t>Adv Medicine
VGH
Karen Dahri</t>
  </si>
  <si>
    <t>Adv Medicine
VGH
Charles Au</t>
  </si>
  <si>
    <t xml:space="preserve">Medicine
LGH
Fariba Khadivi </t>
  </si>
  <si>
    <t>Medicine
RCH
Priya Dholakia</t>
  </si>
  <si>
    <t>Medicine
RCH
Claire Contreiras</t>
  </si>
  <si>
    <t>Pediatrics 
SMH
Rehana Bajwa</t>
  </si>
  <si>
    <t>Palliative Care
FH Community - ARH
Chris Vandevelde</t>
  </si>
  <si>
    <t>Geriatrics
UBCH
Jinny Cheng</t>
  </si>
  <si>
    <t>Medicine
SPH
Heather Chui</t>
  </si>
  <si>
    <t>Medicine
SPH
Andrea Wan</t>
  </si>
  <si>
    <t>Medicine
SPH
Frank Leung</t>
  </si>
  <si>
    <t>Surgery
LGH
Danielle Tuttle</t>
  </si>
  <si>
    <t>Medicine
SPH
Karen Hong</t>
  </si>
  <si>
    <t>Medicine
SPH
Nazanin Malekmohammadi</t>
  </si>
  <si>
    <t>Teaching
UBC FoPS
Mary Ellliot / Angie Kim-Sing</t>
  </si>
  <si>
    <t>Teaching
UBC FoPS
Aileen Mira</t>
  </si>
  <si>
    <t>Amb Nephro
RCH
Mark Ho</t>
  </si>
  <si>
    <t>Amb Leukemia/BMT
VGH
Katie Lacaria</t>
  </si>
  <si>
    <t>Leukemia/BMT
VGH
Elaine Kam</t>
  </si>
  <si>
    <t xml:space="preserve">Crit Care
TBD
</t>
  </si>
  <si>
    <t>Antimicrobial Stewardship
SMH
V Leung/ M Wong</t>
  </si>
  <si>
    <t>Pharm Leadership
Patty Leong</t>
  </si>
  <si>
    <t>Amb AF/HF Clinic
SPH
S Hsieh/ C Wilson</t>
  </si>
  <si>
    <t>Tertiary MH
Cottonwood/Connelly 
Pamela Hong</t>
  </si>
  <si>
    <t>YEAR 2</t>
  </si>
  <si>
    <t>KELLY,
Jarred</t>
  </si>
  <si>
    <t>Program Orientation
Sarah Stabler</t>
  </si>
  <si>
    <t>Didactics
Various Preceptors</t>
  </si>
  <si>
    <t>Med Safety &amp; 
MUE in ICU
RH
Gabe Loh</t>
  </si>
  <si>
    <t>PICU
C&amp;W
Roxane Carr</t>
  </si>
  <si>
    <t>Crit Care
SMH
Rochelle Gellatly</t>
  </si>
  <si>
    <t>Adv Medicine
RCH
Craig Roels</t>
  </si>
  <si>
    <t>KELLY,
Jarred continued</t>
  </si>
  <si>
    <t>COMPLETE</t>
  </si>
  <si>
    <t>Cardiac Surgery ICU
SPH
Erica Wang</t>
  </si>
  <si>
    <t>Precepting Y1 Resident
SMH
Sarah Stabler</t>
  </si>
  <si>
    <t>Crit Care
SMH
Rumi McGloin / Kieran Shah</t>
  </si>
  <si>
    <t>Emerg Med
SMH
Krystin Boyce</t>
  </si>
  <si>
    <t>Pediatrics 
SMH
Iona Berger</t>
  </si>
  <si>
    <t>Pediatrics 
SMH
Joyce Cheng</t>
  </si>
  <si>
    <t>Pharm Leadership
tbc</t>
  </si>
  <si>
    <t>Inf Diseases
VGH
Megan Harbin</t>
  </si>
  <si>
    <t>Surgery
SPH
Donna Rahmatian</t>
  </si>
  <si>
    <t>Medicine
SPH
Natalie Baclawska</t>
  </si>
  <si>
    <t>Medicine
SPH
Howard Chow</t>
  </si>
  <si>
    <t>Pediatrics 
SMH
Claire MacLeod</t>
  </si>
  <si>
    <t>posted</t>
  </si>
  <si>
    <t>Advanced Med/Precepting
BH
Gary Kwan</t>
  </si>
  <si>
    <t xml:space="preserve">
</t>
  </si>
  <si>
    <t>Medicine
SPH
Nick House</t>
  </si>
  <si>
    <t xml:space="preserve">Pediatrics 
C&amp;W
Christopher Yearwood
</t>
  </si>
  <si>
    <t>Neurology
VGH
Harjinder Parwana</t>
  </si>
  <si>
    <t>v1.8</t>
  </si>
  <si>
    <t>Cardiology
VGH
Ricky Turgeon</t>
  </si>
  <si>
    <t>Amb HIV
RH
Sandra Chang</t>
  </si>
  <si>
    <t>Antimicrobial Stewardship
BH
Ivy Chow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</si>
</sst>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09]d\-mmm\-yy;@"/>
  </numFmts>
  <fonts count="25" x14ac:knownFonts="1">
    <font>
      <sz val="10"/>
      <name val="Verdana"/>
    </font>
    <font>
      <b/>
      <sz val="10"/>
      <name val="Verdana"/>
      <family val="2"/>
    </font>
    <font>
      <sz val="8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color indexed="9"/>
      <name val="Arial"/>
      <family val="2"/>
    </font>
    <font>
      <sz val="12"/>
      <color indexed="8"/>
      <name val="Arial"/>
      <family val="2"/>
    </font>
    <font>
      <b/>
      <sz val="16"/>
      <name val="Verdana"/>
      <family val="2"/>
    </font>
    <font>
      <sz val="8"/>
      <color theme="0"/>
      <name val="Arial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9"/>
      <name val="Verdana"/>
      <family val="2"/>
    </font>
  </fonts>
  <fills count="5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069A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E5CECE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41997E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679">
    <xf numFmtId="0" fontId="0" fillId="0" borderId="0"/>
    <xf numFmtId="0" fontId="6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/>
    <xf numFmtId="0" fontId="22" fillId="37" borderId="0" applyNumberFormat="0" applyBorder="0" applyAlignment="0" applyProtection="0"/>
    <xf numFmtId="0" fontId="20" fillId="0" borderId="0"/>
  </cellStyleXfs>
  <cellXfs count="224">
    <xf numFmtId="0" fontId="0" fillId="0" borderId="0" xfId="0"/>
    <xf numFmtId="0" fontId="0" fillId="2" borderId="0" xfId="0" applyFill="1"/>
    <xf numFmtId="0" fontId="0" fillId="0" borderId="0" xfId="0" applyFill="1"/>
    <xf numFmtId="0" fontId="3" fillId="2" borderId="0" xfId="0" applyFont="1" applyFill="1" applyBorder="1" applyAlignment="1">
      <alignment vertical="top" wrapText="1"/>
    </xf>
    <xf numFmtId="15" fontId="3" fillId="2" borderId="0" xfId="0" applyNumberFormat="1" applyFont="1" applyFill="1" applyBorder="1" applyAlignment="1">
      <alignment vertical="top" wrapText="1"/>
    </xf>
    <xf numFmtId="15" fontId="3" fillId="2" borderId="0" xfId="0" applyNumberFormat="1" applyFont="1" applyFill="1" applyBorder="1" applyAlignment="1">
      <alignment vertical="top"/>
    </xf>
    <xf numFmtId="0" fontId="6" fillId="0" borderId="1" xfId="0" applyFont="1" applyFill="1" applyBorder="1" applyAlignment="1">
      <alignment horizontal="center" vertical="top"/>
    </xf>
    <xf numFmtId="15" fontId="3" fillId="2" borderId="0" xfId="0" applyNumberFormat="1" applyFont="1" applyFill="1" applyAlignment="1">
      <alignment vertical="top"/>
    </xf>
    <xf numFmtId="0" fontId="0" fillId="0" borderId="0" xfId="0" applyFill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top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top" wrapText="1"/>
    </xf>
    <xf numFmtId="0" fontId="1" fillId="0" borderId="0" xfId="0" applyFont="1" applyFill="1"/>
    <xf numFmtId="0" fontId="0" fillId="0" borderId="0" xfId="0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top" wrapText="1"/>
    </xf>
    <xf numFmtId="0" fontId="10" fillId="4" borderId="6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3" fillId="12" borderId="4" xfId="0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9" fillId="11" borderId="4" xfId="0" applyFont="1" applyFill="1" applyBorder="1" applyAlignment="1">
      <alignment horizontal="center" vertical="center" wrapText="1"/>
    </xf>
    <xf numFmtId="0" fontId="9" fillId="15" borderId="4" xfId="0" applyFont="1" applyFill="1" applyBorder="1" applyAlignment="1">
      <alignment horizontal="center" vertical="center" wrapText="1"/>
    </xf>
    <xf numFmtId="0" fontId="9" fillId="16" borderId="4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3" fillId="19" borderId="1" xfId="0" applyFont="1" applyFill="1" applyBorder="1" applyAlignment="1">
      <alignment horizontal="center" vertical="center" wrapText="1"/>
    </xf>
    <xf numFmtId="0" fontId="3" fillId="20" borderId="4" xfId="0" applyFont="1" applyFill="1" applyBorder="1" applyAlignment="1">
      <alignment horizontal="center" vertical="center" wrapText="1"/>
    </xf>
    <xf numFmtId="0" fontId="12" fillId="22" borderId="4" xfId="0" applyFont="1" applyFill="1" applyBorder="1" applyAlignment="1">
      <alignment horizontal="center" vertical="center" wrapText="1"/>
    </xf>
    <xf numFmtId="0" fontId="0" fillId="19" borderId="0" xfId="0" applyFill="1"/>
    <xf numFmtId="0" fontId="3" fillId="17" borderId="4" xfId="0" applyFont="1" applyFill="1" applyBorder="1" applyAlignment="1">
      <alignment horizontal="center" vertical="center" wrapText="1"/>
    </xf>
    <xf numFmtId="0" fontId="3" fillId="14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4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12" fillId="18" borderId="4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3" fillId="26" borderId="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Fill="1" applyAlignment="1">
      <alignment vertical="top"/>
    </xf>
    <xf numFmtId="0" fontId="6" fillId="2" borderId="0" xfId="0" applyFont="1" applyFill="1"/>
    <xf numFmtId="0" fontId="6" fillId="19" borderId="0" xfId="0" applyFont="1" applyFill="1"/>
    <xf numFmtId="0" fontId="16" fillId="5" borderId="0" xfId="0" applyFont="1" applyFill="1" applyBorder="1" applyAlignment="1">
      <alignment horizontal="center" vertical="center" wrapText="1"/>
    </xf>
    <xf numFmtId="0" fontId="3" fillId="27" borderId="4" xfId="0" applyFont="1" applyFill="1" applyBorder="1" applyAlignment="1">
      <alignment horizontal="center" vertical="center" wrapText="1"/>
    </xf>
    <xf numFmtId="15" fontId="15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0" fillId="2" borderId="0" xfId="0" applyFont="1" applyFill="1"/>
    <xf numFmtId="0" fontId="0" fillId="0" borderId="0" xfId="0" applyFont="1" applyFill="1"/>
    <xf numFmtId="0" fontId="6" fillId="0" borderId="0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2" fillId="32" borderId="4" xfId="0" applyFont="1" applyFill="1" applyBorder="1" applyAlignment="1">
      <alignment horizontal="center" vertical="center" wrapText="1"/>
    </xf>
    <xf numFmtId="0" fontId="0" fillId="28" borderId="0" xfId="0" applyFill="1"/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6" fillId="19" borderId="0" xfId="0" applyFont="1" applyFill="1" applyBorder="1" applyAlignment="1">
      <alignment horizontal="center" vertical="center" wrapText="1"/>
    </xf>
    <xf numFmtId="0" fontId="3" fillId="19" borderId="4" xfId="0" applyFont="1" applyFill="1" applyBorder="1" applyAlignment="1">
      <alignment horizontal="center" vertical="center" wrapText="1"/>
    </xf>
    <xf numFmtId="0" fontId="12" fillId="19" borderId="4" xfId="0" applyFont="1" applyFill="1" applyBorder="1" applyAlignment="1">
      <alignment horizontal="center" vertical="center" wrapText="1"/>
    </xf>
    <xf numFmtId="0" fontId="9" fillId="19" borderId="1" xfId="0" applyFont="1" applyFill="1" applyBorder="1" applyAlignment="1">
      <alignment horizontal="center" vertical="center" wrapText="1"/>
    </xf>
    <xf numFmtId="0" fontId="12" fillId="19" borderId="1" xfId="0" applyFont="1" applyFill="1" applyBorder="1" applyAlignment="1">
      <alignment horizontal="center" vertical="center" wrapText="1"/>
    </xf>
    <xf numFmtId="0" fontId="12" fillId="19" borderId="2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3" fillId="19" borderId="5" xfId="0" applyFont="1" applyFill="1" applyBorder="1" applyAlignment="1">
      <alignment horizontal="center" vertical="center" wrapText="1"/>
    </xf>
    <xf numFmtId="0" fontId="3" fillId="19" borderId="0" xfId="0" applyFont="1" applyFill="1" applyBorder="1" applyAlignment="1">
      <alignment horizontal="center" vertical="center" wrapText="1"/>
    </xf>
    <xf numFmtId="0" fontId="6" fillId="19" borderId="0" xfId="0" applyFont="1" applyFill="1" applyBorder="1" applyAlignment="1">
      <alignment vertical="top"/>
    </xf>
    <xf numFmtId="0" fontId="10" fillId="19" borderId="4" xfId="0" applyFont="1" applyFill="1" applyBorder="1" applyAlignment="1">
      <alignment horizontal="center" vertical="top" wrapText="1"/>
    </xf>
    <xf numFmtId="0" fontId="8" fillId="19" borderId="4" xfId="0" applyFont="1" applyFill="1" applyBorder="1" applyAlignment="1">
      <alignment horizontal="center" vertical="top" wrapText="1"/>
    </xf>
    <xf numFmtId="0" fontId="8" fillId="19" borderId="6" xfId="0" applyFont="1" applyFill="1" applyBorder="1" applyAlignment="1">
      <alignment horizontal="center" vertical="top" wrapText="1"/>
    </xf>
    <xf numFmtId="0" fontId="10" fillId="19" borderId="6" xfId="0" applyFont="1" applyFill="1" applyBorder="1" applyAlignment="1">
      <alignment horizontal="center" vertical="top" wrapText="1"/>
    </xf>
    <xf numFmtId="0" fontId="0" fillId="34" borderId="0" xfId="0" applyFill="1"/>
    <xf numFmtId="0" fontId="0" fillId="34" borderId="0" xfId="0" applyFill="1" applyAlignment="1">
      <alignment horizontal="center"/>
    </xf>
    <xf numFmtId="0" fontId="1" fillId="19" borderId="0" xfId="0" applyFont="1" applyFill="1" applyAlignment="1">
      <alignment horizontal="center" vertical="center"/>
    </xf>
    <xf numFmtId="0" fontId="9" fillId="19" borderId="4" xfId="0" applyFont="1" applyFill="1" applyBorder="1" applyAlignment="1">
      <alignment horizontal="center" vertical="center" wrapText="1"/>
    </xf>
    <xf numFmtId="0" fontId="4" fillId="35" borderId="0" xfId="0" applyFont="1" applyFill="1" applyAlignment="1">
      <alignment vertical="top" wrapText="1"/>
    </xf>
    <xf numFmtId="0" fontId="9" fillId="11" borderId="12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18" fillId="25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3" fillId="20" borderId="4" xfId="0" applyFont="1" applyFill="1" applyBorder="1" applyAlignment="1">
      <alignment horizontal="center" vertical="center" wrapText="1"/>
    </xf>
    <xf numFmtId="0" fontId="3" fillId="31" borderId="4" xfId="0" applyFont="1" applyFill="1" applyBorder="1" applyAlignment="1">
      <alignment horizontal="center" vertical="center" wrapText="1"/>
    </xf>
    <xf numFmtId="0" fontId="18" fillId="16" borderId="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29" borderId="4" xfId="0" applyFont="1" applyFill="1" applyBorder="1" applyAlignment="1">
      <alignment horizontal="center" vertical="center" wrapText="1"/>
    </xf>
    <xf numFmtId="0" fontId="18" fillId="39" borderId="4" xfId="0" applyFont="1" applyFill="1" applyBorder="1" applyAlignment="1">
      <alignment horizontal="center" vertical="center" wrapText="1"/>
    </xf>
    <xf numFmtId="0" fontId="18" fillId="40" borderId="4" xfId="2676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center"/>
    </xf>
    <xf numFmtId="14" fontId="0" fillId="0" borderId="0" xfId="0" applyNumberFormat="1"/>
    <xf numFmtId="164" fontId="15" fillId="0" borderId="0" xfId="0" applyNumberFormat="1" applyFont="1" applyFill="1" applyBorder="1" applyAlignment="1">
      <alignment horizontal="center" vertical="top" wrapText="1"/>
    </xf>
    <xf numFmtId="0" fontId="9" fillId="11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15" fontId="1" fillId="0" borderId="0" xfId="0" applyNumberFormat="1" applyFont="1" applyFill="1" applyAlignment="1">
      <alignment horizontal="center" wrapText="1"/>
    </xf>
    <xf numFmtId="164" fontId="15" fillId="36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vertical="top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2" fillId="21" borderId="4" xfId="0" applyFont="1" applyFill="1" applyBorder="1" applyAlignment="1">
      <alignment horizontal="center" vertical="center" wrapText="1"/>
    </xf>
    <xf numFmtId="0" fontId="0" fillId="41" borderId="0" xfId="0" applyFill="1" applyAlignment="1">
      <alignment horizontal="center"/>
    </xf>
    <xf numFmtId="0" fontId="9" fillId="25" borderId="4" xfId="0" applyFont="1" applyFill="1" applyBorder="1" applyAlignment="1">
      <alignment horizontal="center" vertical="center" wrapText="1"/>
    </xf>
    <xf numFmtId="0" fontId="12" fillId="38" borderId="4" xfId="0" applyFont="1" applyFill="1" applyBorder="1" applyAlignment="1">
      <alignment horizontal="center" vertical="center" wrapText="1"/>
    </xf>
    <xf numFmtId="0" fontId="12" fillId="23" borderId="4" xfId="0" applyFont="1" applyFill="1" applyBorder="1" applyAlignment="1">
      <alignment horizontal="center" vertical="center" wrapText="1"/>
    </xf>
    <xf numFmtId="0" fontId="9" fillId="43" borderId="4" xfId="0" applyFont="1" applyFill="1" applyBorder="1" applyAlignment="1">
      <alignment horizontal="center" vertical="center" wrapText="1"/>
    </xf>
    <xf numFmtId="0" fontId="12" fillId="44" borderId="4" xfId="0" applyFont="1" applyFill="1" applyBorder="1" applyAlignment="1">
      <alignment horizontal="center" vertical="center" wrapText="1"/>
    </xf>
    <xf numFmtId="0" fontId="9" fillId="40" borderId="4" xfId="2676" applyFont="1" applyFill="1" applyBorder="1" applyAlignment="1">
      <alignment horizontal="center" vertical="center" wrapText="1"/>
    </xf>
    <xf numFmtId="0" fontId="12" fillId="45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15" fillId="46" borderId="0" xfId="0" applyNumberFormat="1" applyFont="1" applyFill="1" applyBorder="1" applyAlignment="1">
      <alignment horizontal="center" vertical="top" wrapText="1"/>
    </xf>
    <xf numFmtId="0" fontId="0" fillId="47" borderId="0" xfId="0" applyFill="1" applyAlignment="1">
      <alignment horizontal="center"/>
    </xf>
    <xf numFmtId="0" fontId="3" fillId="6" borderId="16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18" fillId="39" borderId="12" xfId="0" applyFont="1" applyFill="1" applyBorder="1" applyAlignment="1">
      <alignment horizontal="center" vertical="center" wrapText="1"/>
    </xf>
    <xf numFmtId="0" fontId="9" fillId="29" borderId="1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18" fillId="40" borderId="12" xfId="2676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horizontal="center" vertical="center" wrapText="1"/>
    </xf>
    <xf numFmtId="0" fontId="3" fillId="20" borderId="1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3" fillId="24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3" fillId="42" borderId="1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12" fillId="32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20" borderId="1" xfId="0" applyFont="1" applyFill="1" applyBorder="1" applyAlignment="1">
      <alignment horizontal="center" vertical="center" wrapText="1"/>
    </xf>
    <xf numFmtId="0" fontId="3" fillId="10" borderId="19" xfId="0" applyFont="1" applyFill="1" applyBorder="1" applyAlignment="1">
      <alignment horizontal="center" vertical="center" wrapText="1"/>
    </xf>
    <xf numFmtId="0" fontId="12" fillId="23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15" borderId="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2" fillId="30" borderId="1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0" fillId="2" borderId="3" xfId="0" applyFill="1" applyBorder="1"/>
    <xf numFmtId="0" fontId="0" fillId="2" borderId="6" xfId="0" applyFill="1" applyBorder="1"/>
    <xf numFmtId="0" fontId="3" fillId="2" borderId="3" xfId="0" applyFont="1" applyFill="1" applyBorder="1" applyAlignment="1">
      <alignment horizontal="center" vertical="center" wrapText="1"/>
    </xf>
    <xf numFmtId="0" fontId="0" fillId="47" borderId="0" xfId="0" applyFill="1" applyBorder="1" applyAlignment="1">
      <alignment horizontal="center"/>
    </xf>
    <xf numFmtId="0" fontId="1" fillId="18" borderId="0" xfId="0" applyFont="1" applyFill="1" applyAlignment="1">
      <alignment horizontal="center" vertical="center"/>
    </xf>
    <xf numFmtId="0" fontId="3" fillId="23" borderId="1" xfId="0" applyFont="1" applyFill="1" applyBorder="1" applyAlignment="1">
      <alignment horizontal="center" vertical="center" wrapText="1"/>
    </xf>
    <xf numFmtId="0" fontId="3" fillId="23" borderId="4" xfId="0" applyFont="1" applyFill="1" applyBorder="1" applyAlignment="1">
      <alignment horizontal="center" vertical="center" wrapText="1"/>
    </xf>
    <xf numFmtId="0" fontId="3" fillId="48" borderId="4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/>
    </xf>
    <xf numFmtId="0" fontId="1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0" fillId="34" borderId="4" xfId="0" applyFont="1" applyFill="1" applyBorder="1" applyAlignment="1">
      <alignment horizontal="center" vertical="top" wrapText="1"/>
    </xf>
    <xf numFmtId="0" fontId="23" fillId="34" borderId="4" xfId="0" applyFont="1" applyFill="1" applyBorder="1" applyAlignment="1">
      <alignment horizontal="center" vertical="top" wrapText="1"/>
    </xf>
    <xf numFmtId="0" fontId="8" fillId="34" borderId="6" xfId="0" applyFont="1" applyFill="1" applyBorder="1" applyAlignment="1">
      <alignment horizontal="center" vertical="top" wrapText="1"/>
    </xf>
    <xf numFmtId="0" fontId="10" fillId="34" borderId="6" xfId="0" applyFont="1" applyFill="1" applyBorder="1" applyAlignment="1">
      <alignment horizontal="center" vertical="top" wrapText="1"/>
    </xf>
    <xf numFmtId="15" fontId="3" fillId="34" borderId="1" xfId="0" applyNumberFormat="1" applyFont="1" applyFill="1" applyBorder="1" applyAlignment="1">
      <alignment horizontal="center" vertical="center" wrapText="1"/>
    </xf>
    <xf numFmtId="15" fontId="3" fillId="34" borderId="4" xfId="0" applyNumberFormat="1" applyFont="1" applyFill="1" applyBorder="1" applyAlignment="1">
      <alignment horizontal="center" vertical="center" wrapText="1"/>
    </xf>
    <xf numFmtId="0" fontId="3" fillId="49" borderId="4" xfId="0" applyFont="1" applyFill="1" applyBorder="1" applyAlignment="1">
      <alignment horizontal="center" vertical="center" wrapText="1"/>
    </xf>
    <xf numFmtId="0" fontId="12" fillId="49" borderId="4" xfId="0" applyFont="1" applyFill="1" applyBorder="1" applyAlignment="1">
      <alignment horizontal="center" vertical="center" wrapText="1"/>
    </xf>
    <xf numFmtId="0" fontId="3" fillId="49" borderId="1" xfId="0" applyFont="1" applyFill="1" applyBorder="1" applyAlignment="1">
      <alignment horizontal="center" vertical="center" wrapText="1"/>
    </xf>
    <xf numFmtId="0" fontId="3" fillId="49" borderId="11" xfId="0" applyFont="1" applyFill="1" applyBorder="1" applyAlignment="1">
      <alignment horizontal="center" vertical="center" wrapText="1"/>
    </xf>
    <xf numFmtId="0" fontId="3" fillId="49" borderId="10" xfId="0" applyFont="1" applyFill="1" applyBorder="1" applyAlignment="1">
      <alignment horizontal="center" vertical="center" wrapText="1"/>
    </xf>
    <xf numFmtId="0" fontId="3" fillId="49" borderId="5" xfId="0" applyFont="1" applyFill="1" applyBorder="1" applyAlignment="1">
      <alignment horizontal="center" vertical="center" wrapText="1"/>
    </xf>
    <xf numFmtId="0" fontId="12" fillId="49" borderId="1" xfId="0" applyFont="1" applyFill="1" applyBorder="1" applyAlignment="1">
      <alignment horizontal="center" vertical="center" wrapText="1"/>
    </xf>
    <xf numFmtId="0" fontId="5" fillId="49" borderId="3" xfId="0" applyFont="1" applyFill="1" applyBorder="1" applyAlignment="1">
      <alignment horizontal="center" vertical="center" wrapText="1"/>
    </xf>
    <xf numFmtId="0" fontId="3" fillId="50" borderId="4" xfId="0" applyFont="1" applyFill="1" applyBorder="1" applyAlignment="1">
      <alignment horizontal="center" vertical="center" wrapText="1"/>
    </xf>
    <xf numFmtId="0" fontId="12" fillId="50" borderId="4" xfId="0" applyFont="1" applyFill="1" applyBorder="1" applyAlignment="1">
      <alignment horizontal="center" vertical="center" wrapText="1"/>
    </xf>
    <xf numFmtId="0" fontId="3" fillId="50" borderId="1" xfId="0" applyFont="1" applyFill="1" applyBorder="1" applyAlignment="1">
      <alignment horizontal="center" vertical="center" wrapText="1"/>
    </xf>
    <xf numFmtId="0" fontId="3" fillId="50" borderId="11" xfId="0" applyFont="1" applyFill="1" applyBorder="1" applyAlignment="1">
      <alignment horizontal="center" vertical="center" wrapText="1"/>
    </xf>
    <xf numFmtId="0" fontId="3" fillId="50" borderId="10" xfId="0" applyFont="1" applyFill="1" applyBorder="1" applyAlignment="1">
      <alignment horizontal="center" vertical="center" wrapText="1"/>
    </xf>
    <xf numFmtId="0" fontId="3" fillId="50" borderId="5" xfId="0" applyFont="1" applyFill="1" applyBorder="1" applyAlignment="1">
      <alignment horizontal="center" vertical="center" wrapText="1"/>
    </xf>
    <xf numFmtId="0" fontId="12" fillId="50" borderId="1" xfId="0" applyFont="1" applyFill="1" applyBorder="1" applyAlignment="1">
      <alignment horizontal="center" vertical="center" wrapText="1"/>
    </xf>
    <xf numFmtId="0" fontId="5" fillId="50" borderId="3" xfId="0" applyFont="1" applyFill="1" applyBorder="1" applyAlignment="1">
      <alignment horizontal="center" vertical="center" wrapText="1"/>
    </xf>
    <xf numFmtId="0" fontId="3" fillId="51" borderId="4" xfId="0" applyFont="1" applyFill="1" applyBorder="1" applyAlignment="1">
      <alignment horizontal="center" vertical="center" wrapText="1"/>
    </xf>
    <xf numFmtId="0" fontId="0" fillId="0" borderId="0" xfId="0" applyFill="1" applyProtection="1">
      <protection locked="0"/>
    </xf>
    <xf numFmtId="0" fontId="1" fillId="18" borderId="0" xfId="0" applyFont="1" applyFill="1" applyAlignment="1">
      <alignment horizontal="center" vertical="center"/>
    </xf>
  </cellXfs>
  <cellStyles count="2679">
    <cellStyle name="40% - Accent1 2" xfId="2677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5" builtinId="9" hidden="1"/>
    <cellStyle name="Followed Hyperlink" xfId="837" builtinId="9" hidden="1"/>
    <cellStyle name="Followed Hyperlink" xfId="839" builtinId="9" hidden="1"/>
    <cellStyle name="Followed Hyperlink" xfId="841" builtinId="9" hidden="1"/>
    <cellStyle name="Followed Hyperlink" xfId="843" builtinId="9" hidden="1"/>
    <cellStyle name="Followed Hyperlink" xfId="845" builtinId="9" hidden="1"/>
    <cellStyle name="Followed Hyperlink" xfId="847" builtinId="9" hidden="1"/>
    <cellStyle name="Followed Hyperlink" xfId="849" builtinId="9" hidden="1"/>
    <cellStyle name="Followed Hyperlink" xfId="851" builtinId="9" hidden="1"/>
    <cellStyle name="Followed Hyperlink" xfId="853" builtinId="9" hidden="1"/>
    <cellStyle name="Followed Hyperlink" xfId="855" builtinId="9" hidden="1"/>
    <cellStyle name="Followed Hyperlink" xfId="857" builtinId="9" hidden="1"/>
    <cellStyle name="Followed Hyperlink" xfId="859" builtinId="9" hidden="1"/>
    <cellStyle name="Followed Hyperlink" xfId="861" builtinId="9" hidden="1"/>
    <cellStyle name="Followed Hyperlink" xfId="863" builtinId="9" hidden="1"/>
    <cellStyle name="Followed Hyperlink" xfId="865" builtinId="9" hidden="1"/>
    <cellStyle name="Followed Hyperlink" xfId="867" builtinId="9" hidden="1"/>
    <cellStyle name="Followed Hyperlink" xfId="869" builtinId="9" hidden="1"/>
    <cellStyle name="Followed Hyperlink" xfId="871" builtinId="9" hidden="1"/>
    <cellStyle name="Followed Hyperlink" xfId="873" builtinId="9" hidden="1"/>
    <cellStyle name="Followed Hyperlink" xfId="875" builtinId="9" hidden="1"/>
    <cellStyle name="Followed Hyperlink" xfId="877" builtinId="9" hidden="1"/>
    <cellStyle name="Followed Hyperlink" xfId="879" builtinId="9" hidden="1"/>
    <cellStyle name="Followed Hyperlink" xfId="881" builtinId="9" hidden="1"/>
    <cellStyle name="Followed Hyperlink" xfId="883" builtinId="9" hidden="1"/>
    <cellStyle name="Followed Hyperlink" xfId="885" builtinId="9" hidden="1"/>
    <cellStyle name="Followed Hyperlink" xfId="887" builtinId="9" hidden="1"/>
    <cellStyle name="Followed Hyperlink" xfId="889" builtinId="9" hidden="1"/>
    <cellStyle name="Followed Hyperlink" xfId="891" builtinId="9" hidden="1"/>
    <cellStyle name="Followed Hyperlink" xfId="893" builtinId="9" hidden="1"/>
    <cellStyle name="Followed Hyperlink" xfId="895" builtinId="9" hidden="1"/>
    <cellStyle name="Followed Hyperlink" xfId="897" builtinId="9" hidden="1"/>
    <cellStyle name="Followed Hyperlink" xfId="899" builtinId="9" hidden="1"/>
    <cellStyle name="Followed Hyperlink" xfId="901" builtinId="9" hidden="1"/>
    <cellStyle name="Followed Hyperlink" xfId="903" builtinId="9" hidden="1"/>
    <cellStyle name="Followed Hyperlink" xfId="905" builtinId="9" hidden="1"/>
    <cellStyle name="Followed Hyperlink" xfId="907" builtinId="9" hidden="1"/>
    <cellStyle name="Followed Hyperlink" xfId="909" builtinId="9" hidden="1"/>
    <cellStyle name="Followed Hyperlink" xfId="911" builtinId="9" hidden="1"/>
    <cellStyle name="Followed Hyperlink" xfId="913" builtinId="9" hidden="1"/>
    <cellStyle name="Followed Hyperlink" xfId="915" builtinId="9" hidden="1"/>
    <cellStyle name="Followed Hyperlink" xfId="917" builtinId="9" hidden="1"/>
    <cellStyle name="Followed Hyperlink" xfId="919" builtinId="9" hidden="1"/>
    <cellStyle name="Followed Hyperlink" xfId="921" builtinId="9" hidden="1"/>
    <cellStyle name="Followed Hyperlink" xfId="923" builtinId="9" hidden="1"/>
    <cellStyle name="Followed Hyperlink" xfId="925" builtinId="9" hidden="1"/>
    <cellStyle name="Followed Hyperlink" xfId="927" builtinId="9" hidden="1"/>
    <cellStyle name="Followed Hyperlink" xfId="929" builtinId="9" hidden="1"/>
    <cellStyle name="Followed Hyperlink" xfId="931" builtinId="9" hidden="1"/>
    <cellStyle name="Followed Hyperlink" xfId="933" builtinId="9" hidden="1"/>
    <cellStyle name="Followed Hyperlink" xfId="935" builtinId="9" hidden="1"/>
    <cellStyle name="Followed Hyperlink" xfId="937" builtinId="9" hidden="1"/>
    <cellStyle name="Followed Hyperlink" xfId="939" builtinId="9" hidden="1"/>
    <cellStyle name="Followed Hyperlink" xfId="941" builtinId="9" hidden="1"/>
    <cellStyle name="Followed Hyperlink" xfId="943" builtinId="9" hidden="1"/>
    <cellStyle name="Followed Hyperlink" xfId="945" builtinId="9" hidden="1"/>
    <cellStyle name="Followed Hyperlink" xfId="947" builtinId="9" hidden="1"/>
    <cellStyle name="Followed Hyperlink" xfId="949" builtinId="9" hidden="1"/>
    <cellStyle name="Followed Hyperlink" xfId="951" builtinId="9" hidden="1"/>
    <cellStyle name="Followed Hyperlink" xfId="953" builtinId="9" hidden="1"/>
    <cellStyle name="Followed Hyperlink" xfId="955" builtinId="9" hidden="1"/>
    <cellStyle name="Followed Hyperlink" xfId="957" builtinId="9" hidden="1"/>
    <cellStyle name="Followed Hyperlink" xfId="959" builtinId="9" hidden="1"/>
    <cellStyle name="Followed Hyperlink" xfId="961" builtinId="9" hidden="1"/>
    <cellStyle name="Followed Hyperlink" xfId="963" builtinId="9" hidden="1"/>
    <cellStyle name="Followed Hyperlink" xfId="965" builtinId="9" hidden="1"/>
    <cellStyle name="Followed Hyperlink" xfId="967" builtinId="9" hidden="1"/>
    <cellStyle name="Followed Hyperlink" xfId="969" builtinId="9" hidden="1"/>
    <cellStyle name="Followed Hyperlink" xfId="971" builtinId="9" hidden="1"/>
    <cellStyle name="Followed Hyperlink" xfId="973" builtinId="9" hidden="1"/>
    <cellStyle name="Followed Hyperlink" xfId="975" builtinId="9" hidden="1"/>
    <cellStyle name="Followed Hyperlink" xfId="977" builtinId="9" hidden="1"/>
    <cellStyle name="Followed Hyperlink" xfId="979" builtinId="9" hidden="1"/>
    <cellStyle name="Followed Hyperlink" xfId="981" builtinId="9" hidden="1"/>
    <cellStyle name="Followed Hyperlink" xfId="983" builtinId="9" hidden="1"/>
    <cellStyle name="Followed Hyperlink" xfId="985" builtinId="9" hidden="1"/>
    <cellStyle name="Followed Hyperlink" xfId="987" builtinId="9" hidden="1"/>
    <cellStyle name="Followed Hyperlink" xfId="989" builtinId="9" hidden="1"/>
    <cellStyle name="Followed Hyperlink" xfId="991" builtinId="9" hidden="1"/>
    <cellStyle name="Followed Hyperlink" xfId="993" builtinId="9" hidden="1"/>
    <cellStyle name="Followed Hyperlink" xfId="995" builtinId="9" hidden="1"/>
    <cellStyle name="Followed Hyperlink" xfId="997" builtinId="9" hidden="1"/>
    <cellStyle name="Followed Hyperlink" xfId="999" builtinId="9" hidden="1"/>
    <cellStyle name="Followed Hyperlink" xfId="1001" builtinId="9" hidden="1"/>
    <cellStyle name="Followed Hyperlink" xfId="1003" builtinId="9" hidden="1"/>
    <cellStyle name="Followed Hyperlink" xfId="1005" builtinId="9" hidden="1"/>
    <cellStyle name="Followed Hyperlink" xfId="1007" builtinId="9" hidden="1"/>
    <cellStyle name="Followed Hyperlink" xfId="1009" builtinId="9" hidden="1"/>
    <cellStyle name="Followed Hyperlink" xfId="1011" builtinId="9" hidden="1"/>
    <cellStyle name="Followed Hyperlink" xfId="1013" builtinId="9" hidden="1"/>
    <cellStyle name="Followed Hyperlink" xfId="1015" builtinId="9" hidden="1"/>
    <cellStyle name="Followed Hyperlink" xfId="1017" builtinId="9" hidden="1"/>
    <cellStyle name="Followed Hyperlink" xfId="1019" builtinId="9" hidden="1"/>
    <cellStyle name="Followed Hyperlink" xfId="1021" builtinId="9" hidden="1"/>
    <cellStyle name="Followed Hyperlink" xfId="1023" builtinId="9" hidden="1"/>
    <cellStyle name="Followed Hyperlink" xfId="1025" builtinId="9" hidden="1"/>
    <cellStyle name="Followed Hyperlink" xfId="1027" builtinId="9" hidden="1"/>
    <cellStyle name="Followed Hyperlink" xfId="1029" builtinId="9" hidden="1"/>
    <cellStyle name="Followed Hyperlink" xfId="1031" builtinId="9" hidden="1"/>
    <cellStyle name="Followed Hyperlink" xfId="1033" builtinId="9" hidden="1"/>
    <cellStyle name="Followed Hyperlink" xfId="1035" builtinId="9" hidden="1"/>
    <cellStyle name="Followed Hyperlink" xfId="1037" builtinId="9" hidden="1"/>
    <cellStyle name="Followed Hyperlink" xfId="1039" builtinId="9" hidden="1"/>
    <cellStyle name="Followed Hyperlink" xfId="1041" builtinId="9" hidden="1"/>
    <cellStyle name="Followed Hyperlink" xfId="1043" builtinId="9" hidden="1"/>
    <cellStyle name="Followed Hyperlink" xfId="1045" builtinId="9" hidden="1"/>
    <cellStyle name="Followed Hyperlink" xfId="1047" builtinId="9" hidden="1"/>
    <cellStyle name="Followed Hyperlink" xfId="1049" builtinId="9" hidden="1"/>
    <cellStyle name="Followed Hyperlink" xfId="1051" builtinId="9" hidden="1"/>
    <cellStyle name="Followed Hyperlink" xfId="1053" builtinId="9" hidden="1"/>
    <cellStyle name="Followed Hyperlink" xfId="1055" builtinId="9" hidden="1"/>
    <cellStyle name="Followed Hyperlink" xfId="1057" builtinId="9" hidden="1"/>
    <cellStyle name="Followed Hyperlink" xfId="1059" builtinId="9" hidden="1"/>
    <cellStyle name="Followed Hyperlink" xfId="1061" builtinId="9" hidden="1"/>
    <cellStyle name="Followed Hyperlink" xfId="1063" builtinId="9" hidden="1"/>
    <cellStyle name="Followed Hyperlink" xfId="1065" builtinId="9" hidden="1"/>
    <cellStyle name="Followed Hyperlink" xfId="1067" builtinId="9" hidden="1"/>
    <cellStyle name="Followed Hyperlink" xfId="1069" builtinId="9" hidden="1"/>
    <cellStyle name="Followed Hyperlink" xfId="1071" builtinId="9" hidden="1"/>
    <cellStyle name="Followed Hyperlink" xfId="1073" builtinId="9" hidden="1"/>
    <cellStyle name="Followed Hyperlink" xfId="1075" builtinId="9" hidden="1"/>
    <cellStyle name="Followed Hyperlink" xfId="1077" builtinId="9" hidden="1"/>
    <cellStyle name="Followed Hyperlink" xfId="1079" builtinId="9" hidden="1"/>
    <cellStyle name="Followed Hyperlink" xfId="1081" builtinId="9" hidden="1"/>
    <cellStyle name="Followed Hyperlink" xfId="1083" builtinId="9" hidden="1"/>
    <cellStyle name="Followed Hyperlink" xfId="1085" builtinId="9" hidden="1"/>
    <cellStyle name="Followed Hyperlink" xfId="1087" builtinId="9" hidden="1"/>
    <cellStyle name="Followed Hyperlink" xfId="1089" builtinId="9" hidden="1"/>
    <cellStyle name="Followed Hyperlink" xfId="1091" builtinId="9" hidden="1"/>
    <cellStyle name="Followed Hyperlink" xfId="1093" builtinId="9" hidden="1"/>
    <cellStyle name="Followed Hyperlink" xfId="1095" builtinId="9" hidden="1"/>
    <cellStyle name="Followed Hyperlink" xfId="1097" builtinId="9" hidden="1"/>
    <cellStyle name="Followed Hyperlink" xfId="1099" builtinId="9" hidden="1"/>
    <cellStyle name="Followed Hyperlink" xfId="1101" builtinId="9" hidden="1"/>
    <cellStyle name="Followed Hyperlink" xfId="1103" builtinId="9" hidden="1"/>
    <cellStyle name="Followed Hyperlink" xfId="1105" builtinId="9" hidden="1"/>
    <cellStyle name="Followed Hyperlink" xfId="1107" builtinId="9" hidden="1"/>
    <cellStyle name="Followed Hyperlink" xfId="1109" builtinId="9" hidden="1"/>
    <cellStyle name="Followed Hyperlink" xfId="1111" builtinId="9" hidden="1"/>
    <cellStyle name="Followed Hyperlink" xfId="1113" builtinId="9" hidden="1"/>
    <cellStyle name="Followed Hyperlink" xfId="1115" builtinId="9" hidden="1"/>
    <cellStyle name="Followed Hyperlink" xfId="1117" builtinId="9" hidden="1"/>
    <cellStyle name="Followed Hyperlink" xfId="1119" builtinId="9" hidden="1"/>
    <cellStyle name="Followed Hyperlink" xfId="1121" builtinId="9" hidden="1"/>
    <cellStyle name="Followed Hyperlink" xfId="1123" builtinId="9" hidden="1"/>
    <cellStyle name="Followed Hyperlink" xfId="1125" builtinId="9" hidden="1"/>
    <cellStyle name="Followed Hyperlink" xfId="1127" builtinId="9" hidden="1"/>
    <cellStyle name="Followed Hyperlink" xfId="1129" builtinId="9" hidden="1"/>
    <cellStyle name="Followed Hyperlink" xfId="1131" builtinId="9" hidden="1"/>
    <cellStyle name="Followed Hyperlink" xfId="1133" builtinId="9" hidden="1"/>
    <cellStyle name="Followed Hyperlink" xfId="1135" builtinId="9" hidden="1"/>
    <cellStyle name="Followed Hyperlink" xfId="1137" builtinId="9" hidden="1"/>
    <cellStyle name="Followed Hyperlink" xfId="1139" builtinId="9" hidden="1"/>
    <cellStyle name="Followed Hyperlink" xfId="1141" builtinId="9" hidden="1"/>
    <cellStyle name="Followed Hyperlink" xfId="1143" builtinId="9" hidden="1"/>
    <cellStyle name="Followed Hyperlink" xfId="1145" builtinId="9" hidden="1"/>
    <cellStyle name="Followed Hyperlink" xfId="1147" builtinId="9" hidden="1"/>
    <cellStyle name="Followed Hyperlink" xfId="1149" builtinId="9" hidden="1"/>
    <cellStyle name="Followed Hyperlink" xfId="1151" builtinId="9" hidden="1"/>
    <cellStyle name="Followed Hyperlink" xfId="1153" builtinId="9" hidden="1"/>
    <cellStyle name="Followed Hyperlink" xfId="1155" builtinId="9" hidden="1"/>
    <cellStyle name="Followed Hyperlink" xfId="1157" builtinId="9" hidden="1"/>
    <cellStyle name="Followed Hyperlink" xfId="1159" builtinId="9" hidden="1"/>
    <cellStyle name="Followed Hyperlink" xfId="1161" builtinId="9" hidden="1"/>
    <cellStyle name="Followed Hyperlink" xfId="1163" builtinId="9" hidden="1"/>
    <cellStyle name="Followed Hyperlink" xfId="1165" builtinId="9" hidden="1"/>
    <cellStyle name="Followed Hyperlink" xfId="1167" builtinId="9" hidden="1"/>
    <cellStyle name="Followed Hyperlink" xfId="1169" builtinId="9" hidden="1"/>
    <cellStyle name="Followed Hyperlink" xfId="1171" builtinId="9" hidden="1"/>
    <cellStyle name="Followed Hyperlink" xfId="1173" builtinId="9" hidden="1"/>
    <cellStyle name="Followed Hyperlink" xfId="1175" builtinId="9" hidden="1"/>
    <cellStyle name="Followed Hyperlink" xfId="1177" builtinId="9" hidden="1"/>
    <cellStyle name="Followed Hyperlink" xfId="1179" builtinId="9" hidden="1"/>
    <cellStyle name="Followed Hyperlink" xfId="1181" builtinId="9" hidden="1"/>
    <cellStyle name="Followed Hyperlink" xfId="1183" builtinId="9" hidden="1"/>
    <cellStyle name="Followed Hyperlink" xfId="1185" builtinId="9" hidden="1"/>
    <cellStyle name="Followed Hyperlink" xfId="1187" builtinId="9" hidden="1"/>
    <cellStyle name="Followed Hyperlink" xfId="1189" builtinId="9" hidden="1"/>
    <cellStyle name="Followed Hyperlink" xfId="1191" builtinId="9" hidden="1"/>
    <cellStyle name="Followed Hyperlink" xfId="1193" builtinId="9" hidden="1"/>
    <cellStyle name="Followed Hyperlink" xfId="1195" builtinId="9" hidden="1"/>
    <cellStyle name="Followed Hyperlink" xfId="1197" builtinId="9" hidden="1"/>
    <cellStyle name="Followed Hyperlink" xfId="1199" builtinId="9" hidden="1"/>
    <cellStyle name="Followed Hyperlink" xfId="1201" builtinId="9" hidden="1"/>
    <cellStyle name="Followed Hyperlink" xfId="1203" builtinId="9" hidden="1"/>
    <cellStyle name="Followed Hyperlink" xfId="1205" builtinId="9" hidden="1"/>
    <cellStyle name="Followed Hyperlink" xfId="1207" builtinId="9" hidden="1"/>
    <cellStyle name="Followed Hyperlink" xfId="1209" builtinId="9" hidden="1"/>
    <cellStyle name="Followed Hyperlink" xfId="1211" builtinId="9" hidden="1"/>
    <cellStyle name="Followed Hyperlink" xfId="1213" builtinId="9" hidden="1"/>
    <cellStyle name="Followed Hyperlink" xfId="1215" builtinId="9" hidden="1"/>
    <cellStyle name="Followed Hyperlink" xfId="1217" builtinId="9" hidden="1"/>
    <cellStyle name="Followed Hyperlink" xfId="1219" builtinId="9" hidden="1"/>
    <cellStyle name="Followed Hyperlink" xfId="1221" builtinId="9" hidden="1"/>
    <cellStyle name="Followed Hyperlink" xfId="1223" builtinId="9" hidden="1"/>
    <cellStyle name="Followed Hyperlink" xfId="1225" builtinId="9" hidden="1"/>
    <cellStyle name="Followed Hyperlink" xfId="1227" builtinId="9" hidden="1"/>
    <cellStyle name="Followed Hyperlink" xfId="1229" builtinId="9" hidden="1"/>
    <cellStyle name="Followed Hyperlink" xfId="1231" builtinId="9" hidden="1"/>
    <cellStyle name="Followed Hyperlink" xfId="1233" builtinId="9" hidden="1"/>
    <cellStyle name="Followed Hyperlink" xfId="1235" builtinId="9" hidden="1"/>
    <cellStyle name="Followed Hyperlink" xfId="1237" builtinId="9" hidden="1"/>
    <cellStyle name="Followed Hyperlink" xfId="1239" builtinId="9" hidden="1"/>
    <cellStyle name="Followed Hyperlink" xfId="1241" builtinId="9" hidden="1"/>
    <cellStyle name="Followed Hyperlink" xfId="1243" builtinId="9" hidden="1"/>
    <cellStyle name="Followed Hyperlink" xfId="1245" builtinId="9" hidden="1"/>
    <cellStyle name="Followed Hyperlink" xfId="1247" builtinId="9" hidden="1"/>
    <cellStyle name="Followed Hyperlink" xfId="1249" builtinId="9" hidden="1"/>
    <cellStyle name="Followed Hyperlink" xfId="1251" builtinId="9" hidden="1"/>
    <cellStyle name="Followed Hyperlink" xfId="1253" builtinId="9" hidden="1"/>
    <cellStyle name="Followed Hyperlink" xfId="1255" builtinId="9" hidden="1"/>
    <cellStyle name="Followed Hyperlink" xfId="1257" builtinId="9" hidden="1"/>
    <cellStyle name="Followed Hyperlink" xfId="1259" builtinId="9" hidden="1"/>
    <cellStyle name="Followed Hyperlink" xfId="1261" builtinId="9" hidden="1"/>
    <cellStyle name="Followed Hyperlink" xfId="1263" builtinId="9" hidden="1"/>
    <cellStyle name="Followed Hyperlink" xfId="1265" builtinId="9" hidden="1"/>
    <cellStyle name="Followed Hyperlink" xfId="1267" builtinId="9" hidden="1"/>
    <cellStyle name="Followed Hyperlink" xfId="1269" builtinId="9" hidden="1"/>
    <cellStyle name="Followed Hyperlink" xfId="1271" builtinId="9" hidden="1"/>
    <cellStyle name="Followed Hyperlink" xfId="1273" builtinId="9" hidden="1"/>
    <cellStyle name="Followed Hyperlink" xfId="1275" builtinId="9" hidden="1"/>
    <cellStyle name="Followed Hyperlink" xfId="1277" builtinId="9" hidden="1"/>
    <cellStyle name="Followed Hyperlink" xfId="1279" builtinId="9" hidden="1"/>
    <cellStyle name="Followed Hyperlink" xfId="1281" builtinId="9" hidden="1"/>
    <cellStyle name="Followed Hyperlink" xfId="1283" builtinId="9" hidden="1"/>
    <cellStyle name="Followed Hyperlink" xfId="1285" builtinId="9" hidden="1"/>
    <cellStyle name="Followed Hyperlink" xfId="1287" builtinId="9" hidden="1"/>
    <cellStyle name="Followed Hyperlink" xfId="1289" builtinId="9" hidden="1"/>
    <cellStyle name="Followed Hyperlink" xfId="1291" builtinId="9" hidden="1"/>
    <cellStyle name="Followed Hyperlink" xfId="1293" builtinId="9" hidden="1"/>
    <cellStyle name="Followed Hyperlink" xfId="1295" builtinId="9" hidden="1"/>
    <cellStyle name="Followed Hyperlink" xfId="1297" builtinId="9" hidden="1"/>
    <cellStyle name="Followed Hyperlink" xfId="1299" builtinId="9" hidden="1"/>
    <cellStyle name="Followed Hyperlink" xfId="1301" builtinId="9" hidden="1"/>
    <cellStyle name="Followed Hyperlink" xfId="1303" builtinId="9" hidden="1"/>
    <cellStyle name="Followed Hyperlink" xfId="1305" builtinId="9" hidden="1"/>
    <cellStyle name="Followed Hyperlink" xfId="1307" builtinId="9" hidden="1"/>
    <cellStyle name="Followed Hyperlink" xfId="1309" builtinId="9" hidden="1"/>
    <cellStyle name="Followed Hyperlink" xfId="1311" builtinId="9" hidden="1"/>
    <cellStyle name="Followed Hyperlink" xfId="1313" builtinId="9" hidden="1"/>
    <cellStyle name="Followed Hyperlink" xfId="1315" builtinId="9" hidden="1"/>
    <cellStyle name="Followed Hyperlink" xfId="1317" builtinId="9" hidden="1"/>
    <cellStyle name="Followed Hyperlink" xfId="1319" builtinId="9" hidden="1"/>
    <cellStyle name="Followed Hyperlink" xfId="1321" builtinId="9" hidden="1"/>
    <cellStyle name="Followed Hyperlink" xfId="1323" builtinId="9" hidden="1"/>
    <cellStyle name="Followed Hyperlink" xfId="1325" builtinId="9" hidden="1"/>
    <cellStyle name="Followed Hyperlink" xfId="1327" builtinId="9" hidden="1"/>
    <cellStyle name="Followed Hyperlink" xfId="1329" builtinId="9" hidden="1"/>
    <cellStyle name="Followed Hyperlink" xfId="1331" builtinId="9" hidden="1"/>
    <cellStyle name="Followed Hyperlink" xfId="1333" builtinId="9" hidden="1"/>
    <cellStyle name="Followed Hyperlink" xfId="1335" builtinId="9" hidden="1"/>
    <cellStyle name="Followed Hyperlink" xfId="1337" builtinId="9" hidden="1"/>
    <cellStyle name="Followed Hyperlink" xfId="1339" builtinId="9" hidden="1"/>
    <cellStyle name="Followed Hyperlink" xfId="1341" builtinId="9" hidden="1"/>
    <cellStyle name="Followed Hyperlink" xfId="1343" builtinId="9" hidden="1"/>
    <cellStyle name="Followed Hyperlink" xfId="1345" builtinId="9" hidden="1"/>
    <cellStyle name="Followed Hyperlink" xfId="1347" builtinId="9" hidden="1"/>
    <cellStyle name="Followed Hyperlink" xfId="1349" builtinId="9" hidden="1"/>
    <cellStyle name="Followed Hyperlink" xfId="1351" builtinId="9" hidden="1"/>
    <cellStyle name="Followed Hyperlink" xfId="1353" builtinId="9" hidden="1"/>
    <cellStyle name="Followed Hyperlink" xfId="1355" builtinId="9" hidden="1"/>
    <cellStyle name="Followed Hyperlink" xfId="1357" builtinId="9" hidden="1"/>
    <cellStyle name="Followed Hyperlink" xfId="1359" builtinId="9" hidden="1"/>
    <cellStyle name="Followed Hyperlink" xfId="1361" builtinId="9" hidden="1"/>
    <cellStyle name="Followed Hyperlink" xfId="1363" builtinId="9" hidden="1"/>
    <cellStyle name="Followed Hyperlink" xfId="1365" builtinId="9" hidden="1"/>
    <cellStyle name="Followed Hyperlink" xfId="1367" builtinId="9" hidden="1"/>
    <cellStyle name="Followed Hyperlink" xfId="1369" builtinId="9" hidden="1"/>
    <cellStyle name="Followed Hyperlink" xfId="1371" builtinId="9" hidden="1"/>
    <cellStyle name="Followed Hyperlink" xfId="1373" builtinId="9" hidden="1"/>
    <cellStyle name="Followed Hyperlink" xfId="1375" builtinId="9" hidden="1"/>
    <cellStyle name="Followed Hyperlink" xfId="1377" builtinId="9" hidden="1"/>
    <cellStyle name="Followed Hyperlink" xfId="1379" builtinId="9" hidden="1"/>
    <cellStyle name="Followed Hyperlink" xfId="1381" builtinId="9" hidden="1"/>
    <cellStyle name="Followed Hyperlink" xfId="1383" builtinId="9" hidden="1"/>
    <cellStyle name="Followed Hyperlink" xfId="1385" builtinId="9" hidden="1"/>
    <cellStyle name="Followed Hyperlink" xfId="1387" builtinId="9" hidden="1"/>
    <cellStyle name="Followed Hyperlink" xfId="1389" builtinId="9" hidden="1"/>
    <cellStyle name="Followed Hyperlink" xfId="1391" builtinId="9" hidden="1"/>
    <cellStyle name="Followed Hyperlink" xfId="1393" builtinId="9" hidden="1"/>
    <cellStyle name="Followed Hyperlink" xfId="1395" builtinId="9" hidden="1"/>
    <cellStyle name="Followed Hyperlink" xfId="1397" builtinId="9" hidden="1"/>
    <cellStyle name="Followed Hyperlink" xfId="1399" builtinId="9" hidden="1"/>
    <cellStyle name="Followed Hyperlink" xfId="1401" builtinId="9" hidden="1"/>
    <cellStyle name="Followed Hyperlink" xfId="1403" builtinId="9" hidden="1"/>
    <cellStyle name="Followed Hyperlink" xfId="1405" builtinId="9" hidden="1"/>
    <cellStyle name="Followed Hyperlink" xfId="1407" builtinId="9" hidden="1"/>
    <cellStyle name="Followed Hyperlink" xfId="1409" builtinId="9" hidden="1"/>
    <cellStyle name="Followed Hyperlink" xfId="1411" builtinId="9" hidden="1"/>
    <cellStyle name="Followed Hyperlink" xfId="1413" builtinId="9" hidden="1"/>
    <cellStyle name="Followed Hyperlink" xfId="1415" builtinId="9" hidden="1"/>
    <cellStyle name="Followed Hyperlink" xfId="1417" builtinId="9" hidden="1"/>
    <cellStyle name="Followed Hyperlink" xfId="1419" builtinId="9" hidden="1"/>
    <cellStyle name="Followed Hyperlink" xfId="1421" builtinId="9" hidden="1"/>
    <cellStyle name="Followed Hyperlink" xfId="1423" builtinId="9" hidden="1"/>
    <cellStyle name="Followed Hyperlink" xfId="1425" builtinId="9" hidden="1"/>
    <cellStyle name="Followed Hyperlink" xfId="1427" builtinId="9" hidden="1"/>
    <cellStyle name="Followed Hyperlink" xfId="1429" builtinId="9" hidden="1"/>
    <cellStyle name="Followed Hyperlink" xfId="1431" builtinId="9" hidden="1"/>
    <cellStyle name="Followed Hyperlink" xfId="1433" builtinId="9" hidden="1"/>
    <cellStyle name="Followed Hyperlink" xfId="1435" builtinId="9" hidden="1"/>
    <cellStyle name="Followed Hyperlink" xfId="1437" builtinId="9" hidden="1"/>
    <cellStyle name="Followed Hyperlink" xfId="1439" builtinId="9" hidden="1"/>
    <cellStyle name="Followed Hyperlink" xfId="1441" builtinId="9" hidden="1"/>
    <cellStyle name="Followed Hyperlink" xfId="1443" builtinId="9" hidden="1"/>
    <cellStyle name="Followed Hyperlink" xfId="1445" builtinId="9" hidden="1"/>
    <cellStyle name="Followed Hyperlink" xfId="1447" builtinId="9" hidden="1"/>
    <cellStyle name="Followed Hyperlink" xfId="1449" builtinId="9" hidden="1"/>
    <cellStyle name="Followed Hyperlink" xfId="1451" builtinId="9" hidden="1"/>
    <cellStyle name="Followed Hyperlink" xfId="1453" builtinId="9" hidden="1"/>
    <cellStyle name="Followed Hyperlink" xfId="1455" builtinId="9" hidden="1"/>
    <cellStyle name="Followed Hyperlink" xfId="1457" builtinId="9" hidden="1"/>
    <cellStyle name="Followed Hyperlink" xfId="1459" builtinId="9" hidden="1"/>
    <cellStyle name="Followed Hyperlink" xfId="1461" builtinId="9" hidden="1"/>
    <cellStyle name="Followed Hyperlink" xfId="1463" builtinId="9" hidden="1"/>
    <cellStyle name="Followed Hyperlink" xfId="1465" builtinId="9" hidden="1"/>
    <cellStyle name="Followed Hyperlink" xfId="1467" builtinId="9" hidden="1"/>
    <cellStyle name="Followed Hyperlink" xfId="1469" builtinId="9" hidden="1"/>
    <cellStyle name="Followed Hyperlink" xfId="1471" builtinId="9" hidden="1"/>
    <cellStyle name="Followed Hyperlink" xfId="1473" builtinId="9" hidden="1"/>
    <cellStyle name="Followed Hyperlink" xfId="1475" builtinId="9" hidden="1"/>
    <cellStyle name="Followed Hyperlink" xfId="1477" builtinId="9" hidden="1"/>
    <cellStyle name="Followed Hyperlink" xfId="1479" builtinId="9" hidden="1"/>
    <cellStyle name="Followed Hyperlink" xfId="1481" builtinId="9" hidden="1"/>
    <cellStyle name="Followed Hyperlink" xfId="1483" builtinId="9" hidden="1"/>
    <cellStyle name="Followed Hyperlink" xfId="1485" builtinId="9" hidden="1"/>
    <cellStyle name="Followed Hyperlink" xfId="1487" builtinId="9" hidden="1"/>
    <cellStyle name="Followed Hyperlink" xfId="1489" builtinId="9" hidden="1"/>
    <cellStyle name="Followed Hyperlink" xfId="1491" builtinId="9" hidden="1"/>
    <cellStyle name="Followed Hyperlink" xfId="1493" builtinId="9" hidden="1"/>
    <cellStyle name="Followed Hyperlink" xfId="1495" builtinId="9" hidden="1"/>
    <cellStyle name="Followed Hyperlink" xfId="1497" builtinId="9" hidden="1"/>
    <cellStyle name="Followed Hyperlink" xfId="1499" builtinId="9" hidden="1"/>
    <cellStyle name="Followed Hyperlink" xfId="1501" builtinId="9" hidden="1"/>
    <cellStyle name="Followed Hyperlink" xfId="1503" builtinId="9" hidden="1"/>
    <cellStyle name="Followed Hyperlink" xfId="1505" builtinId="9" hidden="1"/>
    <cellStyle name="Followed Hyperlink" xfId="1507" builtinId="9" hidden="1"/>
    <cellStyle name="Followed Hyperlink" xfId="1509" builtinId="9" hidden="1"/>
    <cellStyle name="Followed Hyperlink" xfId="1511" builtinId="9" hidden="1"/>
    <cellStyle name="Followed Hyperlink" xfId="1513" builtinId="9" hidden="1"/>
    <cellStyle name="Followed Hyperlink" xfId="1515" builtinId="9" hidden="1"/>
    <cellStyle name="Followed Hyperlink" xfId="1517" builtinId="9" hidden="1"/>
    <cellStyle name="Followed Hyperlink" xfId="1519" builtinId="9" hidden="1"/>
    <cellStyle name="Followed Hyperlink" xfId="1521" builtinId="9" hidden="1"/>
    <cellStyle name="Followed Hyperlink" xfId="1523" builtinId="9" hidden="1"/>
    <cellStyle name="Followed Hyperlink" xfId="1525" builtinId="9" hidden="1"/>
    <cellStyle name="Followed Hyperlink" xfId="1527" builtinId="9" hidden="1"/>
    <cellStyle name="Followed Hyperlink" xfId="1529" builtinId="9" hidden="1"/>
    <cellStyle name="Followed Hyperlink" xfId="1531" builtinId="9" hidden="1"/>
    <cellStyle name="Followed Hyperlink" xfId="1533" builtinId="9" hidden="1"/>
    <cellStyle name="Followed Hyperlink" xfId="1535" builtinId="9" hidden="1"/>
    <cellStyle name="Followed Hyperlink" xfId="1537" builtinId="9" hidden="1"/>
    <cellStyle name="Followed Hyperlink" xfId="1539" builtinId="9" hidden="1"/>
    <cellStyle name="Followed Hyperlink" xfId="1541" builtinId="9" hidden="1"/>
    <cellStyle name="Followed Hyperlink" xfId="1543" builtinId="9" hidden="1"/>
    <cellStyle name="Followed Hyperlink" xfId="1545" builtinId="9" hidden="1"/>
    <cellStyle name="Followed Hyperlink" xfId="1547" builtinId="9" hidden="1"/>
    <cellStyle name="Followed Hyperlink" xfId="1549" builtinId="9" hidden="1"/>
    <cellStyle name="Followed Hyperlink" xfId="1551" builtinId="9" hidden="1"/>
    <cellStyle name="Followed Hyperlink" xfId="1553" builtinId="9" hidden="1"/>
    <cellStyle name="Followed Hyperlink" xfId="1555" builtinId="9" hidden="1"/>
    <cellStyle name="Followed Hyperlink" xfId="1557" builtinId="9" hidden="1"/>
    <cellStyle name="Followed Hyperlink" xfId="1559" builtinId="9" hidden="1"/>
    <cellStyle name="Followed Hyperlink" xfId="1561" builtinId="9" hidden="1"/>
    <cellStyle name="Followed Hyperlink" xfId="1563" builtinId="9" hidden="1"/>
    <cellStyle name="Followed Hyperlink" xfId="1565" builtinId="9" hidden="1"/>
    <cellStyle name="Followed Hyperlink" xfId="1567" builtinId="9" hidden="1"/>
    <cellStyle name="Followed Hyperlink" xfId="1569" builtinId="9" hidden="1"/>
    <cellStyle name="Followed Hyperlink" xfId="1571" builtinId="9" hidden="1"/>
    <cellStyle name="Followed Hyperlink" xfId="1573" builtinId="9" hidden="1"/>
    <cellStyle name="Followed Hyperlink" xfId="1575" builtinId="9" hidden="1"/>
    <cellStyle name="Followed Hyperlink" xfId="1577" builtinId="9" hidden="1"/>
    <cellStyle name="Followed Hyperlink" xfId="1579" builtinId="9" hidden="1"/>
    <cellStyle name="Followed Hyperlink" xfId="1581" builtinId="9" hidden="1"/>
    <cellStyle name="Followed Hyperlink" xfId="1583" builtinId="9" hidden="1"/>
    <cellStyle name="Followed Hyperlink" xfId="1585" builtinId="9" hidden="1"/>
    <cellStyle name="Followed Hyperlink" xfId="1587" builtinId="9" hidden="1"/>
    <cellStyle name="Followed Hyperlink" xfId="1589" builtinId="9" hidden="1"/>
    <cellStyle name="Followed Hyperlink" xfId="1591" builtinId="9" hidden="1"/>
    <cellStyle name="Followed Hyperlink" xfId="1593" builtinId="9" hidden="1"/>
    <cellStyle name="Followed Hyperlink" xfId="1595" builtinId="9" hidden="1"/>
    <cellStyle name="Followed Hyperlink" xfId="1597" builtinId="9" hidden="1"/>
    <cellStyle name="Followed Hyperlink" xfId="1599" builtinId="9" hidden="1"/>
    <cellStyle name="Followed Hyperlink" xfId="1601" builtinId="9" hidden="1"/>
    <cellStyle name="Followed Hyperlink" xfId="1603" builtinId="9" hidden="1"/>
    <cellStyle name="Followed Hyperlink" xfId="1605" builtinId="9" hidden="1"/>
    <cellStyle name="Followed Hyperlink" xfId="1607" builtinId="9" hidden="1"/>
    <cellStyle name="Followed Hyperlink" xfId="1609" builtinId="9" hidden="1"/>
    <cellStyle name="Followed Hyperlink" xfId="1611" builtinId="9" hidden="1"/>
    <cellStyle name="Followed Hyperlink" xfId="1613" builtinId="9" hidden="1"/>
    <cellStyle name="Followed Hyperlink" xfId="1615" builtinId="9" hidden="1"/>
    <cellStyle name="Followed Hyperlink" xfId="1617" builtinId="9" hidden="1"/>
    <cellStyle name="Followed Hyperlink" xfId="1619" builtinId="9" hidden="1"/>
    <cellStyle name="Followed Hyperlink" xfId="1621" builtinId="9" hidden="1"/>
    <cellStyle name="Followed Hyperlink" xfId="1623" builtinId="9" hidden="1"/>
    <cellStyle name="Followed Hyperlink" xfId="1625" builtinId="9" hidden="1"/>
    <cellStyle name="Followed Hyperlink" xfId="1627" builtinId="9" hidden="1"/>
    <cellStyle name="Followed Hyperlink" xfId="1629" builtinId="9" hidden="1"/>
    <cellStyle name="Followed Hyperlink" xfId="1631" builtinId="9" hidden="1"/>
    <cellStyle name="Followed Hyperlink" xfId="1633" builtinId="9" hidden="1"/>
    <cellStyle name="Followed Hyperlink" xfId="1635" builtinId="9" hidden="1"/>
    <cellStyle name="Followed Hyperlink" xfId="1637" builtinId="9" hidden="1"/>
    <cellStyle name="Followed Hyperlink" xfId="1639" builtinId="9" hidden="1"/>
    <cellStyle name="Followed Hyperlink" xfId="1641" builtinId="9" hidden="1"/>
    <cellStyle name="Followed Hyperlink" xfId="1643" builtinId="9" hidden="1"/>
    <cellStyle name="Followed Hyperlink" xfId="1645" builtinId="9" hidden="1"/>
    <cellStyle name="Followed Hyperlink" xfId="1647" builtinId="9" hidden="1"/>
    <cellStyle name="Followed Hyperlink" xfId="1649" builtinId="9" hidden="1"/>
    <cellStyle name="Followed Hyperlink" xfId="1651" builtinId="9" hidden="1"/>
    <cellStyle name="Followed Hyperlink" xfId="1653" builtinId="9" hidden="1"/>
    <cellStyle name="Followed Hyperlink" xfId="1655" builtinId="9" hidden="1"/>
    <cellStyle name="Followed Hyperlink" xfId="1657" builtinId="9" hidden="1"/>
    <cellStyle name="Followed Hyperlink" xfId="1659" builtinId="9" hidden="1"/>
    <cellStyle name="Followed Hyperlink" xfId="1661" builtinId="9" hidden="1"/>
    <cellStyle name="Followed Hyperlink" xfId="1663" builtinId="9" hidden="1"/>
    <cellStyle name="Followed Hyperlink" xfId="1665" builtinId="9" hidden="1"/>
    <cellStyle name="Followed Hyperlink" xfId="1667" builtinId="9" hidden="1"/>
    <cellStyle name="Followed Hyperlink" xfId="1669" builtinId="9" hidden="1"/>
    <cellStyle name="Followed Hyperlink" xfId="1671" builtinId="9" hidden="1"/>
    <cellStyle name="Followed Hyperlink" xfId="1673" builtinId="9" hidden="1"/>
    <cellStyle name="Followed Hyperlink" xfId="1675" builtinId="9" hidden="1"/>
    <cellStyle name="Followed Hyperlink" xfId="1677" builtinId="9" hidden="1"/>
    <cellStyle name="Followed Hyperlink" xfId="1679" builtinId="9" hidden="1"/>
    <cellStyle name="Followed Hyperlink" xfId="1681" builtinId="9" hidden="1"/>
    <cellStyle name="Followed Hyperlink" xfId="1683" builtinId="9" hidden="1"/>
    <cellStyle name="Followed Hyperlink" xfId="1685" builtinId="9" hidden="1"/>
    <cellStyle name="Followed Hyperlink" xfId="1687" builtinId="9" hidden="1"/>
    <cellStyle name="Followed Hyperlink" xfId="1689" builtinId="9" hidden="1"/>
    <cellStyle name="Followed Hyperlink" xfId="1691" builtinId="9" hidden="1"/>
    <cellStyle name="Followed Hyperlink" xfId="1693" builtinId="9" hidden="1"/>
    <cellStyle name="Followed Hyperlink" xfId="1695" builtinId="9" hidden="1"/>
    <cellStyle name="Followed Hyperlink" xfId="1697" builtinId="9" hidden="1"/>
    <cellStyle name="Followed Hyperlink" xfId="1699" builtinId="9" hidden="1"/>
    <cellStyle name="Followed Hyperlink" xfId="1701" builtinId="9" hidden="1"/>
    <cellStyle name="Followed Hyperlink" xfId="1703" builtinId="9" hidden="1"/>
    <cellStyle name="Followed Hyperlink" xfId="1705" builtinId="9" hidden="1"/>
    <cellStyle name="Followed Hyperlink" xfId="1707" builtinId="9" hidden="1"/>
    <cellStyle name="Followed Hyperlink" xfId="1709" builtinId="9" hidden="1"/>
    <cellStyle name="Followed Hyperlink" xfId="1711" builtinId="9" hidden="1"/>
    <cellStyle name="Followed Hyperlink" xfId="1713" builtinId="9" hidden="1"/>
    <cellStyle name="Followed Hyperlink" xfId="1715" builtinId="9" hidden="1"/>
    <cellStyle name="Followed Hyperlink" xfId="1717" builtinId="9" hidden="1"/>
    <cellStyle name="Followed Hyperlink" xfId="1719" builtinId="9" hidden="1"/>
    <cellStyle name="Followed Hyperlink" xfId="1721" builtinId="9" hidden="1"/>
    <cellStyle name="Followed Hyperlink" xfId="1723" builtinId="9" hidden="1"/>
    <cellStyle name="Followed Hyperlink" xfId="1725" builtinId="9" hidden="1"/>
    <cellStyle name="Followed Hyperlink" xfId="1727" builtinId="9" hidden="1"/>
    <cellStyle name="Followed Hyperlink" xfId="1729" builtinId="9" hidden="1"/>
    <cellStyle name="Followed Hyperlink" xfId="1731" builtinId="9" hidden="1"/>
    <cellStyle name="Followed Hyperlink" xfId="1733" builtinId="9" hidden="1"/>
    <cellStyle name="Followed Hyperlink" xfId="1735" builtinId="9" hidden="1"/>
    <cellStyle name="Followed Hyperlink" xfId="1737" builtinId="9" hidden="1"/>
    <cellStyle name="Followed Hyperlink" xfId="1739" builtinId="9" hidden="1"/>
    <cellStyle name="Followed Hyperlink" xfId="1741" builtinId="9" hidden="1"/>
    <cellStyle name="Followed Hyperlink" xfId="1743" builtinId="9" hidden="1"/>
    <cellStyle name="Followed Hyperlink" xfId="1745" builtinId="9" hidden="1"/>
    <cellStyle name="Followed Hyperlink" xfId="1747" builtinId="9" hidden="1"/>
    <cellStyle name="Followed Hyperlink" xfId="1749" builtinId="9" hidden="1"/>
    <cellStyle name="Followed Hyperlink" xfId="1751" builtinId="9" hidden="1"/>
    <cellStyle name="Followed Hyperlink" xfId="1753" builtinId="9" hidden="1"/>
    <cellStyle name="Followed Hyperlink" xfId="1755" builtinId="9" hidden="1"/>
    <cellStyle name="Followed Hyperlink" xfId="1757" builtinId="9" hidden="1"/>
    <cellStyle name="Followed Hyperlink" xfId="1759" builtinId="9" hidden="1"/>
    <cellStyle name="Followed Hyperlink" xfId="1761" builtinId="9" hidden="1"/>
    <cellStyle name="Followed Hyperlink" xfId="1763" builtinId="9" hidden="1"/>
    <cellStyle name="Followed Hyperlink" xfId="1765" builtinId="9" hidden="1"/>
    <cellStyle name="Followed Hyperlink" xfId="1767" builtinId="9" hidden="1"/>
    <cellStyle name="Followed Hyperlink" xfId="1769" builtinId="9" hidden="1"/>
    <cellStyle name="Followed Hyperlink" xfId="1771" builtinId="9" hidden="1"/>
    <cellStyle name="Followed Hyperlink" xfId="1773" builtinId="9" hidden="1"/>
    <cellStyle name="Followed Hyperlink" xfId="1775" builtinId="9" hidden="1"/>
    <cellStyle name="Followed Hyperlink" xfId="1777" builtinId="9" hidden="1"/>
    <cellStyle name="Followed Hyperlink" xfId="1779" builtinId="9" hidden="1"/>
    <cellStyle name="Followed Hyperlink" xfId="1781" builtinId="9" hidden="1"/>
    <cellStyle name="Followed Hyperlink" xfId="1783" builtinId="9" hidden="1"/>
    <cellStyle name="Followed Hyperlink" xfId="1785" builtinId="9" hidden="1"/>
    <cellStyle name="Followed Hyperlink" xfId="1787" builtinId="9" hidden="1"/>
    <cellStyle name="Followed Hyperlink" xfId="1789" builtinId="9" hidden="1"/>
    <cellStyle name="Followed Hyperlink" xfId="1791" builtinId="9" hidden="1"/>
    <cellStyle name="Followed Hyperlink" xfId="1793" builtinId="9" hidden="1"/>
    <cellStyle name="Followed Hyperlink" xfId="1795" builtinId="9" hidden="1"/>
    <cellStyle name="Followed Hyperlink" xfId="1797" builtinId="9" hidden="1"/>
    <cellStyle name="Followed Hyperlink" xfId="1799" builtinId="9" hidden="1"/>
    <cellStyle name="Followed Hyperlink" xfId="1801" builtinId="9" hidden="1"/>
    <cellStyle name="Followed Hyperlink" xfId="1803" builtinId="9" hidden="1"/>
    <cellStyle name="Followed Hyperlink" xfId="1805" builtinId="9" hidden="1"/>
    <cellStyle name="Followed Hyperlink" xfId="1807" builtinId="9" hidden="1"/>
    <cellStyle name="Followed Hyperlink" xfId="1809" builtinId="9" hidden="1"/>
    <cellStyle name="Followed Hyperlink" xfId="1811" builtinId="9" hidden="1"/>
    <cellStyle name="Followed Hyperlink" xfId="1813" builtinId="9" hidden="1"/>
    <cellStyle name="Followed Hyperlink" xfId="1815" builtinId="9" hidden="1"/>
    <cellStyle name="Followed Hyperlink" xfId="1817" builtinId="9" hidden="1"/>
    <cellStyle name="Followed Hyperlink" xfId="1819" builtinId="9" hidden="1"/>
    <cellStyle name="Followed Hyperlink" xfId="1821" builtinId="9" hidden="1"/>
    <cellStyle name="Followed Hyperlink" xfId="1823" builtinId="9" hidden="1"/>
    <cellStyle name="Followed Hyperlink" xfId="1825" builtinId="9" hidden="1"/>
    <cellStyle name="Followed Hyperlink" xfId="1827" builtinId="9" hidden="1"/>
    <cellStyle name="Followed Hyperlink" xfId="1829" builtinId="9" hidden="1"/>
    <cellStyle name="Followed Hyperlink" xfId="1831" builtinId="9" hidden="1"/>
    <cellStyle name="Followed Hyperlink" xfId="1833" builtinId="9" hidden="1"/>
    <cellStyle name="Followed Hyperlink" xfId="1835" builtinId="9" hidden="1"/>
    <cellStyle name="Followed Hyperlink" xfId="1837" builtinId="9" hidden="1"/>
    <cellStyle name="Followed Hyperlink" xfId="1839" builtinId="9" hidden="1"/>
    <cellStyle name="Followed Hyperlink" xfId="1841" builtinId="9" hidden="1"/>
    <cellStyle name="Followed Hyperlink" xfId="1843" builtinId="9" hidden="1"/>
    <cellStyle name="Followed Hyperlink" xfId="1845" builtinId="9" hidden="1"/>
    <cellStyle name="Followed Hyperlink" xfId="1847" builtinId="9" hidden="1"/>
    <cellStyle name="Followed Hyperlink" xfId="1849" builtinId="9" hidden="1"/>
    <cellStyle name="Followed Hyperlink" xfId="1851" builtinId="9" hidden="1"/>
    <cellStyle name="Followed Hyperlink" xfId="1853" builtinId="9" hidden="1"/>
    <cellStyle name="Followed Hyperlink" xfId="1855" builtinId="9" hidden="1"/>
    <cellStyle name="Followed Hyperlink" xfId="1857" builtinId="9" hidden="1"/>
    <cellStyle name="Followed Hyperlink" xfId="1859" builtinId="9" hidden="1"/>
    <cellStyle name="Followed Hyperlink" xfId="1861" builtinId="9" hidden="1"/>
    <cellStyle name="Followed Hyperlink" xfId="1863" builtinId="9" hidden="1"/>
    <cellStyle name="Followed Hyperlink" xfId="1865" builtinId="9" hidden="1"/>
    <cellStyle name="Followed Hyperlink" xfId="1867" builtinId="9" hidden="1"/>
    <cellStyle name="Followed Hyperlink" xfId="1869" builtinId="9" hidden="1"/>
    <cellStyle name="Followed Hyperlink" xfId="1871" builtinId="9" hidden="1"/>
    <cellStyle name="Followed Hyperlink" xfId="1873" builtinId="9" hidden="1"/>
    <cellStyle name="Followed Hyperlink" xfId="1875" builtinId="9" hidden="1"/>
    <cellStyle name="Followed Hyperlink" xfId="1877" builtinId="9" hidden="1"/>
    <cellStyle name="Followed Hyperlink" xfId="1879" builtinId="9" hidden="1"/>
    <cellStyle name="Followed Hyperlink" xfId="1881" builtinId="9" hidden="1"/>
    <cellStyle name="Followed Hyperlink" xfId="1883" builtinId="9" hidden="1"/>
    <cellStyle name="Followed Hyperlink" xfId="1885" builtinId="9" hidden="1"/>
    <cellStyle name="Followed Hyperlink" xfId="1887" builtinId="9" hidden="1"/>
    <cellStyle name="Followed Hyperlink" xfId="1889" builtinId="9" hidden="1"/>
    <cellStyle name="Followed Hyperlink" xfId="1891" builtinId="9" hidden="1"/>
    <cellStyle name="Followed Hyperlink" xfId="1893" builtinId="9" hidden="1"/>
    <cellStyle name="Followed Hyperlink" xfId="1895" builtinId="9" hidden="1"/>
    <cellStyle name="Followed Hyperlink" xfId="1897" builtinId="9" hidden="1"/>
    <cellStyle name="Followed Hyperlink" xfId="1899" builtinId="9" hidden="1"/>
    <cellStyle name="Followed Hyperlink" xfId="1901" builtinId="9" hidden="1"/>
    <cellStyle name="Followed Hyperlink" xfId="1903" builtinId="9" hidden="1"/>
    <cellStyle name="Followed Hyperlink" xfId="1905" builtinId="9" hidden="1"/>
    <cellStyle name="Followed Hyperlink" xfId="1907" builtinId="9" hidden="1"/>
    <cellStyle name="Followed Hyperlink" xfId="1909" builtinId="9" hidden="1"/>
    <cellStyle name="Followed Hyperlink" xfId="1911" builtinId="9" hidden="1"/>
    <cellStyle name="Followed Hyperlink" xfId="1913" builtinId="9" hidden="1"/>
    <cellStyle name="Followed Hyperlink" xfId="1915" builtinId="9" hidden="1"/>
    <cellStyle name="Followed Hyperlink" xfId="1917" builtinId="9" hidden="1"/>
    <cellStyle name="Followed Hyperlink" xfId="1919" builtinId="9" hidden="1"/>
    <cellStyle name="Followed Hyperlink" xfId="1921" builtinId="9" hidden="1"/>
    <cellStyle name="Followed Hyperlink" xfId="1923" builtinId="9" hidden="1"/>
    <cellStyle name="Followed Hyperlink" xfId="1925" builtinId="9" hidden="1"/>
    <cellStyle name="Followed Hyperlink" xfId="1927" builtinId="9" hidden="1"/>
    <cellStyle name="Followed Hyperlink" xfId="1929" builtinId="9" hidden="1"/>
    <cellStyle name="Followed Hyperlink" xfId="1931" builtinId="9" hidden="1"/>
    <cellStyle name="Followed Hyperlink" xfId="1933" builtinId="9" hidden="1"/>
    <cellStyle name="Followed Hyperlink" xfId="1935" builtinId="9" hidden="1"/>
    <cellStyle name="Followed Hyperlink" xfId="1937" builtinId="9" hidden="1"/>
    <cellStyle name="Followed Hyperlink" xfId="1939" builtinId="9" hidden="1"/>
    <cellStyle name="Followed Hyperlink" xfId="1941" builtinId="9" hidden="1"/>
    <cellStyle name="Followed Hyperlink" xfId="1943" builtinId="9" hidden="1"/>
    <cellStyle name="Followed Hyperlink" xfId="1945" builtinId="9" hidden="1"/>
    <cellStyle name="Followed Hyperlink" xfId="1947" builtinId="9" hidden="1"/>
    <cellStyle name="Followed Hyperlink" xfId="1949" builtinId="9" hidden="1"/>
    <cellStyle name="Followed Hyperlink" xfId="1951" builtinId="9" hidden="1"/>
    <cellStyle name="Followed Hyperlink" xfId="1953" builtinId="9" hidden="1"/>
    <cellStyle name="Followed Hyperlink" xfId="1955" builtinId="9" hidden="1"/>
    <cellStyle name="Followed Hyperlink" xfId="1957" builtinId="9" hidden="1"/>
    <cellStyle name="Followed Hyperlink" xfId="1959" builtinId="9" hidden="1"/>
    <cellStyle name="Followed Hyperlink" xfId="1961" builtinId="9" hidden="1"/>
    <cellStyle name="Followed Hyperlink" xfId="1963" builtinId="9" hidden="1"/>
    <cellStyle name="Followed Hyperlink" xfId="1965" builtinId="9" hidden="1"/>
    <cellStyle name="Followed Hyperlink" xfId="1967" builtinId="9" hidden="1"/>
    <cellStyle name="Followed Hyperlink" xfId="1969" builtinId="9" hidden="1"/>
    <cellStyle name="Followed Hyperlink" xfId="1971" builtinId="9" hidden="1"/>
    <cellStyle name="Followed Hyperlink" xfId="1973" builtinId="9" hidden="1"/>
    <cellStyle name="Followed Hyperlink" xfId="1975" builtinId="9" hidden="1"/>
    <cellStyle name="Followed Hyperlink" xfId="1977" builtinId="9" hidden="1"/>
    <cellStyle name="Followed Hyperlink" xfId="1979" builtinId="9" hidden="1"/>
    <cellStyle name="Followed Hyperlink" xfId="1981" builtinId="9" hidden="1"/>
    <cellStyle name="Followed Hyperlink" xfId="1983" builtinId="9" hidden="1"/>
    <cellStyle name="Followed Hyperlink" xfId="1985" builtinId="9" hidden="1"/>
    <cellStyle name="Followed Hyperlink" xfId="1987" builtinId="9" hidden="1"/>
    <cellStyle name="Followed Hyperlink" xfId="1989" builtinId="9" hidden="1"/>
    <cellStyle name="Followed Hyperlink" xfId="1991" builtinId="9" hidden="1"/>
    <cellStyle name="Followed Hyperlink" xfId="1993" builtinId="9" hidden="1"/>
    <cellStyle name="Followed Hyperlink" xfId="1995" builtinId="9" hidden="1"/>
    <cellStyle name="Followed Hyperlink" xfId="1997" builtinId="9" hidden="1"/>
    <cellStyle name="Followed Hyperlink" xfId="1999" builtinId="9" hidden="1"/>
    <cellStyle name="Followed Hyperlink" xfId="2001" builtinId="9" hidden="1"/>
    <cellStyle name="Followed Hyperlink" xfId="2003" builtinId="9" hidden="1"/>
    <cellStyle name="Followed Hyperlink" xfId="2005" builtinId="9" hidden="1"/>
    <cellStyle name="Followed Hyperlink" xfId="2007" builtinId="9" hidden="1"/>
    <cellStyle name="Followed Hyperlink" xfId="2009" builtinId="9" hidden="1"/>
    <cellStyle name="Followed Hyperlink" xfId="2011" builtinId="9" hidden="1"/>
    <cellStyle name="Followed Hyperlink" xfId="2013" builtinId="9" hidden="1"/>
    <cellStyle name="Followed Hyperlink" xfId="2015" builtinId="9" hidden="1"/>
    <cellStyle name="Followed Hyperlink" xfId="2017" builtinId="9" hidden="1"/>
    <cellStyle name="Followed Hyperlink" xfId="2019" builtinId="9" hidden="1"/>
    <cellStyle name="Followed Hyperlink" xfId="2021" builtinId="9" hidden="1"/>
    <cellStyle name="Followed Hyperlink" xfId="2023" builtinId="9" hidden="1"/>
    <cellStyle name="Followed Hyperlink" xfId="2025" builtinId="9" hidden="1"/>
    <cellStyle name="Followed Hyperlink" xfId="2027" builtinId="9" hidden="1"/>
    <cellStyle name="Followed Hyperlink" xfId="2029" builtinId="9" hidden="1"/>
    <cellStyle name="Followed Hyperlink" xfId="2031" builtinId="9" hidden="1"/>
    <cellStyle name="Followed Hyperlink" xfId="2033" builtinId="9" hidden="1"/>
    <cellStyle name="Followed Hyperlink" xfId="2035" builtinId="9" hidden="1"/>
    <cellStyle name="Followed Hyperlink" xfId="2037" builtinId="9" hidden="1"/>
    <cellStyle name="Followed Hyperlink" xfId="2039" builtinId="9" hidden="1"/>
    <cellStyle name="Followed Hyperlink" xfId="2041" builtinId="9" hidden="1"/>
    <cellStyle name="Followed Hyperlink" xfId="2043" builtinId="9" hidden="1"/>
    <cellStyle name="Followed Hyperlink" xfId="2045" builtinId="9" hidden="1"/>
    <cellStyle name="Followed Hyperlink" xfId="2047" builtinId="9" hidden="1"/>
    <cellStyle name="Followed Hyperlink" xfId="2049" builtinId="9" hidden="1"/>
    <cellStyle name="Followed Hyperlink" xfId="2051" builtinId="9" hidden="1"/>
    <cellStyle name="Followed Hyperlink" xfId="2053" builtinId="9" hidden="1"/>
    <cellStyle name="Followed Hyperlink" xfId="2055" builtinId="9" hidden="1"/>
    <cellStyle name="Followed Hyperlink" xfId="2057" builtinId="9" hidden="1"/>
    <cellStyle name="Followed Hyperlink" xfId="2059" builtinId="9" hidden="1"/>
    <cellStyle name="Followed Hyperlink" xfId="2061" builtinId="9" hidden="1"/>
    <cellStyle name="Followed Hyperlink" xfId="2063" builtinId="9" hidden="1"/>
    <cellStyle name="Followed Hyperlink" xfId="2065" builtinId="9" hidden="1"/>
    <cellStyle name="Followed Hyperlink" xfId="2067" builtinId="9" hidden="1"/>
    <cellStyle name="Followed Hyperlink" xfId="2069" builtinId="9" hidden="1"/>
    <cellStyle name="Followed Hyperlink" xfId="2071" builtinId="9" hidden="1"/>
    <cellStyle name="Followed Hyperlink" xfId="2073" builtinId="9" hidden="1"/>
    <cellStyle name="Followed Hyperlink" xfId="2075" builtinId="9" hidden="1"/>
    <cellStyle name="Followed Hyperlink" xfId="2077" builtinId="9" hidden="1"/>
    <cellStyle name="Followed Hyperlink" xfId="2079" builtinId="9" hidden="1"/>
    <cellStyle name="Followed Hyperlink" xfId="2081" builtinId="9" hidden="1"/>
    <cellStyle name="Followed Hyperlink" xfId="2083" builtinId="9" hidden="1"/>
    <cellStyle name="Followed Hyperlink" xfId="2085" builtinId="9" hidden="1"/>
    <cellStyle name="Followed Hyperlink" xfId="2087" builtinId="9" hidden="1"/>
    <cellStyle name="Followed Hyperlink" xfId="2089" builtinId="9" hidden="1"/>
    <cellStyle name="Followed Hyperlink" xfId="2091" builtinId="9" hidden="1"/>
    <cellStyle name="Followed Hyperlink" xfId="2093" builtinId="9" hidden="1"/>
    <cellStyle name="Followed Hyperlink" xfId="2095" builtinId="9" hidden="1"/>
    <cellStyle name="Followed Hyperlink" xfId="2097" builtinId="9" hidden="1"/>
    <cellStyle name="Followed Hyperlink" xfId="2099" builtinId="9" hidden="1"/>
    <cellStyle name="Followed Hyperlink" xfId="2101" builtinId="9" hidden="1"/>
    <cellStyle name="Followed Hyperlink" xfId="2103" builtinId="9" hidden="1"/>
    <cellStyle name="Followed Hyperlink" xfId="2105" builtinId="9" hidden="1"/>
    <cellStyle name="Followed Hyperlink" xfId="2107" builtinId="9" hidden="1"/>
    <cellStyle name="Followed Hyperlink" xfId="2109" builtinId="9" hidden="1"/>
    <cellStyle name="Followed Hyperlink" xfId="2111" builtinId="9" hidden="1"/>
    <cellStyle name="Followed Hyperlink" xfId="2113" builtinId="9" hidden="1"/>
    <cellStyle name="Followed Hyperlink" xfId="2115" builtinId="9" hidden="1"/>
    <cellStyle name="Followed Hyperlink" xfId="2117" builtinId="9" hidden="1"/>
    <cellStyle name="Followed Hyperlink" xfId="2119" builtinId="9" hidden="1"/>
    <cellStyle name="Followed Hyperlink" xfId="2121" builtinId="9" hidden="1"/>
    <cellStyle name="Followed Hyperlink" xfId="2123" builtinId="9" hidden="1"/>
    <cellStyle name="Followed Hyperlink" xfId="2125" builtinId="9" hidden="1"/>
    <cellStyle name="Followed Hyperlink" xfId="2127" builtinId="9" hidden="1"/>
    <cellStyle name="Followed Hyperlink" xfId="2129" builtinId="9" hidden="1"/>
    <cellStyle name="Followed Hyperlink" xfId="2131" builtinId="9" hidden="1"/>
    <cellStyle name="Followed Hyperlink" xfId="2133" builtinId="9" hidden="1"/>
    <cellStyle name="Followed Hyperlink" xfId="2135" builtinId="9" hidden="1"/>
    <cellStyle name="Followed Hyperlink" xfId="2137" builtinId="9" hidden="1"/>
    <cellStyle name="Followed Hyperlink" xfId="2139" builtinId="9" hidden="1"/>
    <cellStyle name="Followed Hyperlink" xfId="2141" builtinId="9" hidden="1"/>
    <cellStyle name="Followed Hyperlink" xfId="2143" builtinId="9" hidden="1"/>
    <cellStyle name="Followed Hyperlink" xfId="2145" builtinId="9" hidden="1"/>
    <cellStyle name="Followed Hyperlink" xfId="2147" builtinId="9" hidden="1"/>
    <cellStyle name="Followed Hyperlink" xfId="2149" builtinId="9" hidden="1"/>
    <cellStyle name="Followed Hyperlink" xfId="2151" builtinId="9" hidden="1"/>
    <cellStyle name="Followed Hyperlink" xfId="2153" builtinId="9" hidden="1"/>
    <cellStyle name="Followed Hyperlink" xfId="2155" builtinId="9" hidden="1"/>
    <cellStyle name="Followed Hyperlink" xfId="2157" builtinId="9" hidden="1"/>
    <cellStyle name="Followed Hyperlink" xfId="2159" builtinId="9" hidden="1"/>
    <cellStyle name="Followed Hyperlink" xfId="2161" builtinId="9" hidden="1"/>
    <cellStyle name="Followed Hyperlink" xfId="2163" builtinId="9" hidden="1"/>
    <cellStyle name="Followed Hyperlink" xfId="2165" builtinId="9" hidden="1"/>
    <cellStyle name="Followed Hyperlink" xfId="2167" builtinId="9" hidden="1"/>
    <cellStyle name="Followed Hyperlink" xfId="2169" builtinId="9" hidden="1"/>
    <cellStyle name="Followed Hyperlink" xfId="2171" builtinId="9" hidden="1"/>
    <cellStyle name="Followed Hyperlink" xfId="2173" builtinId="9" hidden="1"/>
    <cellStyle name="Followed Hyperlink" xfId="2175" builtinId="9" hidden="1"/>
    <cellStyle name="Followed Hyperlink" xfId="2177" builtinId="9" hidden="1"/>
    <cellStyle name="Followed Hyperlink" xfId="2179" builtinId="9" hidden="1"/>
    <cellStyle name="Followed Hyperlink" xfId="2181" builtinId="9" hidden="1"/>
    <cellStyle name="Followed Hyperlink" xfId="2183" builtinId="9" hidden="1"/>
    <cellStyle name="Followed Hyperlink" xfId="2185" builtinId="9" hidden="1"/>
    <cellStyle name="Followed Hyperlink" xfId="2187" builtinId="9" hidden="1"/>
    <cellStyle name="Followed Hyperlink" xfId="2189" builtinId="9" hidden="1"/>
    <cellStyle name="Followed Hyperlink" xfId="2191" builtinId="9" hidden="1"/>
    <cellStyle name="Followed Hyperlink" xfId="2193" builtinId="9" hidden="1"/>
    <cellStyle name="Followed Hyperlink" xfId="2195" builtinId="9" hidden="1"/>
    <cellStyle name="Followed Hyperlink" xfId="2197" builtinId="9" hidden="1"/>
    <cellStyle name="Followed Hyperlink" xfId="2199" builtinId="9" hidden="1"/>
    <cellStyle name="Followed Hyperlink" xfId="2201" builtinId="9" hidden="1"/>
    <cellStyle name="Followed Hyperlink" xfId="2203" builtinId="9" hidden="1"/>
    <cellStyle name="Followed Hyperlink" xfId="2205" builtinId="9" hidden="1"/>
    <cellStyle name="Followed Hyperlink" xfId="2207" builtinId="9" hidden="1"/>
    <cellStyle name="Followed Hyperlink" xfId="2209" builtinId="9" hidden="1"/>
    <cellStyle name="Followed Hyperlink" xfId="2211" builtinId="9" hidden="1"/>
    <cellStyle name="Followed Hyperlink" xfId="2213" builtinId="9" hidden="1"/>
    <cellStyle name="Followed Hyperlink" xfId="2215" builtinId="9" hidden="1"/>
    <cellStyle name="Followed Hyperlink" xfId="2217" builtinId="9" hidden="1"/>
    <cellStyle name="Followed Hyperlink" xfId="2219" builtinId="9" hidden="1"/>
    <cellStyle name="Followed Hyperlink" xfId="2221" builtinId="9" hidden="1"/>
    <cellStyle name="Followed Hyperlink" xfId="2223" builtinId="9" hidden="1"/>
    <cellStyle name="Followed Hyperlink" xfId="2225" builtinId="9" hidden="1"/>
    <cellStyle name="Followed Hyperlink" xfId="2227" builtinId="9" hidden="1"/>
    <cellStyle name="Followed Hyperlink" xfId="2229" builtinId="9" hidden="1"/>
    <cellStyle name="Followed Hyperlink" xfId="2231" builtinId="9" hidden="1"/>
    <cellStyle name="Followed Hyperlink" xfId="2233" builtinId="9" hidden="1"/>
    <cellStyle name="Followed Hyperlink" xfId="2235" builtinId="9" hidden="1"/>
    <cellStyle name="Followed Hyperlink" xfId="2237" builtinId="9" hidden="1"/>
    <cellStyle name="Followed Hyperlink" xfId="2239" builtinId="9" hidden="1"/>
    <cellStyle name="Followed Hyperlink" xfId="2241" builtinId="9" hidden="1"/>
    <cellStyle name="Followed Hyperlink" xfId="2243" builtinId="9" hidden="1"/>
    <cellStyle name="Followed Hyperlink" xfId="2245" builtinId="9" hidden="1"/>
    <cellStyle name="Followed Hyperlink" xfId="2247" builtinId="9" hidden="1"/>
    <cellStyle name="Followed Hyperlink" xfId="2249" builtinId="9" hidden="1"/>
    <cellStyle name="Followed Hyperlink" xfId="2251" builtinId="9" hidden="1"/>
    <cellStyle name="Followed Hyperlink" xfId="2253" builtinId="9" hidden="1"/>
    <cellStyle name="Followed Hyperlink" xfId="2255" builtinId="9" hidden="1"/>
    <cellStyle name="Followed Hyperlink" xfId="2257" builtinId="9" hidden="1"/>
    <cellStyle name="Followed Hyperlink" xfId="2259" builtinId="9" hidden="1"/>
    <cellStyle name="Followed Hyperlink" xfId="2261" builtinId="9" hidden="1"/>
    <cellStyle name="Followed Hyperlink" xfId="2263" builtinId="9" hidden="1"/>
    <cellStyle name="Followed Hyperlink" xfId="2265" builtinId="9" hidden="1"/>
    <cellStyle name="Followed Hyperlink" xfId="2267" builtinId="9" hidden="1"/>
    <cellStyle name="Followed Hyperlink" xfId="2269" builtinId="9" hidden="1"/>
    <cellStyle name="Followed Hyperlink" xfId="2271" builtinId="9" hidden="1"/>
    <cellStyle name="Followed Hyperlink" xfId="2273" builtinId="9" hidden="1"/>
    <cellStyle name="Followed Hyperlink" xfId="2275" builtinId="9" hidden="1"/>
    <cellStyle name="Followed Hyperlink" xfId="2277" builtinId="9" hidden="1"/>
    <cellStyle name="Followed Hyperlink" xfId="2279" builtinId="9" hidden="1"/>
    <cellStyle name="Followed Hyperlink" xfId="2281" builtinId="9" hidden="1"/>
    <cellStyle name="Followed Hyperlink" xfId="2283" builtinId="9" hidden="1"/>
    <cellStyle name="Followed Hyperlink" xfId="2285" builtinId="9" hidden="1"/>
    <cellStyle name="Followed Hyperlink" xfId="2287" builtinId="9" hidden="1"/>
    <cellStyle name="Followed Hyperlink" xfId="2289" builtinId="9" hidden="1"/>
    <cellStyle name="Followed Hyperlink" xfId="2291" builtinId="9" hidden="1"/>
    <cellStyle name="Followed Hyperlink" xfId="2293" builtinId="9" hidden="1"/>
    <cellStyle name="Followed Hyperlink" xfId="2295" builtinId="9" hidden="1"/>
    <cellStyle name="Followed Hyperlink" xfId="2297" builtinId="9" hidden="1"/>
    <cellStyle name="Followed Hyperlink" xfId="2299" builtinId="9" hidden="1"/>
    <cellStyle name="Followed Hyperlink" xfId="2301" builtinId="9" hidden="1"/>
    <cellStyle name="Followed Hyperlink" xfId="2303" builtinId="9" hidden="1"/>
    <cellStyle name="Followed Hyperlink" xfId="2305" builtinId="9" hidden="1"/>
    <cellStyle name="Followed Hyperlink" xfId="2307" builtinId="9" hidden="1"/>
    <cellStyle name="Followed Hyperlink" xfId="2309" builtinId="9" hidden="1"/>
    <cellStyle name="Followed Hyperlink" xfId="2311" builtinId="9" hidden="1"/>
    <cellStyle name="Followed Hyperlink" xfId="2313" builtinId="9" hidden="1"/>
    <cellStyle name="Followed Hyperlink" xfId="2315" builtinId="9" hidden="1"/>
    <cellStyle name="Followed Hyperlink" xfId="2317" builtinId="9" hidden="1"/>
    <cellStyle name="Followed Hyperlink" xfId="2319" builtinId="9" hidden="1"/>
    <cellStyle name="Followed Hyperlink" xfId="2321" builtinId="9" hidden="1"/>
    <cellStyle name="Followed Hyperlink" xfId="2323" builtinId="9" hidden="1"/>
    <cellStyle name="Followed Hyperlink" xfId="2325" builtinId="9" hidden="1"/>
    <cellStyle name="Followed Hyperlink" xfId="2327" builtinId="9" hidden="1"/>
    <cellStyle name="Followed Hyperlink" xfId="2329" builtinId="9" hidden="1"/>
    <cellStyle name="Followed Hyperlink" xfId="2331" builtinId="9" hidden="1"/>
    <cellStyle name="Followed Hyperlink" xfId="2333" builtinId="9" hidden="1"/>
    <cellStyle name="Followed Hyperlink" xfId="2335" builtinId="9" hidden="1"/>
    <cellStyle name="Followed Hyperlink" xfId="2337" builtinId="9" hidden="1"/>
    <cellStyle name="Followed Hyperlink" xfId="2339" builtinId="9" hidden="1"/>
    <cellStyle name="Followed Hyperlink" xfId="2341" builtinId="9" hidden="1"/>
    <cellStyle name="Followed Hyperlink" xfId="2343" builtinId="9" hidden="1"/>
    <cellStyle name="Followed Hyperlink" xfId="2345" builtinId="9" hidden="1"/>
    <cellStyle name="Followed Hyperlink" xfId="2347" builtinId="9" hidden="1"/>
    <cellStyle name="Followed Hyperlink" xfId="2349" builtinId="9" hidden="1"/>
    <cellStyle name="Followed Hyperlink" xfId="2351" builtinId="9" hidden="1"/>
    <cellStyle name="Followed Hyperlink" xfId="2353" builtinId="9" hidden="1"/>
    <cellStyle name="Followed Hyperlink" xfId="2355" builtinId="9" hidden="1"/>
    <cellStyle name="Followed Hyperlink" xfId="2357" builtinId="9" hidden="1"/>
    <cellStyle name="Followed Hyperlink" xfId="2359" builtinId="9" hidden="1"/>
    <cellStyle name="Followed Hyperlink" xfId="2361" builtinId="9" hidden="1"/>
    <cellStyle name="Followed Hyperlink" xfId="2363" builtinId="9" hidden="1"/>
    <cellStyle name="Followed Hyperlink" xfId="2365" builtinId="9" hidden="1"/>
    <cellStyle name="Followed Hyperlink" xfId="2367" builtinId="9" hidden="1"/>
    <cellStyle name="Followed Hyperlink" xfId="2369" builtinId="9" hidden="1"/>
    <cellStyle name="Followed Hyperlink" xfId="2371" builtinId="9" hidden="1"/>
    <cellStyle name="Followed Hyperlink" xfId="2373" builtinId="9" hidden="1"/>
    <cellStyle name="Followed Hyperlink" xfId="2375" builtinId="9" hidden="1"/>
    <cellStyle name="Followed Hyperlink" xfId="2377" builtinId="9" hidden="1"/>
    <cellStyle name="Followed Hyperlink" xfId="2379" builtinId="9" hidden="1"/>
    <cellStyle name="Followed Hyperlink" xfId="2381" builtinId="9" hidden="1"/>
    <cellStyle name="Followed Hyperlink" xfId="2383" builtinId="9" hidden="1"/>
    <cellStyle name="Followed Hyperlink" xfId="2385" builtinId="9" hidden="1"/>
    <cellStyle name="Followed Hyperlink" xfId="2387" builtinId="9" hidden="1"/>
    <cellStyle name="Followed Hyperlink" xfId="2389" builtinId="9" hidden="1"/>
    <cellStyle name="Followed Hyperlink" xfId="2391" builtinId="9" hidden="1"/>
    <cellStyle name="Followed Hyperlink" xfId="2393" builtinId="9" hidden="1"/>
    <cellStyle name="Followed Hyperlink" xfId="2395" builtinId="9" hidden="1"/>
    <cellStyle name="Followed Hyperlink" xfId="2397" builtinId="9" hidden="1"/>
    <cellStyle name="Followed Hyperlink" xfId="2399" builtinId="9" hidden="1"/>
    <cellStyle name="Followed Hyperlink" xfId="2401" builtinId="9" hidden="1"/>
    <cellStyle name="Followed Hyperlink" xfId="2403" builtinId="9" hidden="1"/>
    <cellStyle name="Followed Hyperlink" xfId="2405" builtinId="9" hidden="1"/>
    <cellStyle name="Followed Hyperlink" xfId="2407" builtinId="9" hidden="1"/>
    <cellStyle name="Followed Hyperlink" xfId="2409" builtinId="9" hidden="1"/>
    <cellStyle name="Followed Hyperlink" xfId="2411" builtinId="9" hidden="1"/>
    <cellStyle name="Followed Hyperlink" xfId="2413" builtinId="9" hidden="1"/>
    <cellStyle name="Followed Hyperlink" xfId="2415" builtinId="9" hidden="1"/>
    <cellStyle name="Followed Hyperlink" xfId="2417" builtinId="9" hidden="1"/>
    <cellStyle name="Followed Hyperlink" xfId="2419" builtinId="9" hidden="1"/>
    <cellStyle name="Followed Hyperlink" xfId="2421" builtinId="9" hidden="1"/>
    <cellStyle name="Followed Hyperlink" xfId="2423" builtinId="9" hidden="1"/>
    <cellStyle name="Followed Hyperlink" xfId="2425" builtinId="9" hidden="1"/>
    <cellStyle name="Followed Hyperlink" xfId="2427" builtinId="9" hidden="1"/>
    <cellStyle name="Followed Hyperlink" xfId="2429" builtinId="9" hidden="1"/>
    <cellStyle name="Followed Hyperlink" xfId="2431" builtinId="9" hidden="1"/>
    <cellStyle name="Followed Hyperlink" xfId="2433" builtinId="9" hidden="1"/>
    <cellStyle name="Followed Hyperlink" xfId="2435" builtinId="9" hidden="1"/>
    <cellStyle name="Followed Hyperlink" xfId="2437" builtinId="9" hidden="1"/>
    <cellStyle name="Followed Hyperlink" xfId="2439" builtinId="9" hidden="1"/>
    <cellStyle name="Followed Hyperlink" xfId="2441" builtinId="9" hidden="1"/>
    <cellStyle name="Followed Hyperlink" xfId="2443" builtinId="9" hidden="1"/>
    <cellStyle name="Followed Hyperlink" xfId="2445" builtinId="9" hidden="1"/>
    <cellStyle name="Followed Hyperlink" xfId="2447" builtinId="9" hidden="1"/>
    <cellStyle name="Followed Hyperlink" xfId="2449" builtinId="9" hidden="1"/>
    <cellStyle name="Followed Hyperlink" xfId="2451" builtinId="9" hidden="1"/>
    <cellStyle name="Followed Hyperlink" xfId="2453" builtinId="9" hidden="1"/>
    <cellStyle name="Followed Hyperlink" xfId="2455" builtinId="9" hidden="1"/>
    <cellStyle name="Followed Hyperlink" xfId="2457" builtinId="9" hidden="1"/>
    <cellStyle name="Followed Hyperlink" xfId="2459" builtinId="9" hidden="1"/>
    <cellStyle name="Followed Hyperlink" xfId="2461" builtinId="9" hidden="1"/>
    <cellStyle name="Followed Hyperlink" xfId="2463" builtinId="9" hidden="1"/>
    <cellStyle name="Followed Hyperlink" xfId="2465" builtinId="9" hidden="1"/>
    <cellStyle name="Followed Hyperlink" xfId="2467" builtinId="9" hidden="1"/>
    <cellStyle name="Followed Hyperlink" xfId="2469" builtinId="9" hidden="1"/>
    <cellStyle name="Followed Hyperlink" xfId="2471" builtinId="9" hidden="1"/>
    <cellStyle name="Followed Hyperlink" xfId="2473" builtinId="9" hidden="1"/>
    <cellStyle name="Followed Hyperlink" xfId="2475" builtinId="9" hidden="1"/>
    <cellStyle name="Followed Hyperlink" xfId="2477" builtinId="9" hidden="1"/>
    <cellStyle name="Followed Hyperlink" xfId="2479" builtinId="9" hidden="1"/>
    <cellStyle name="Followed Hyperlink" xfId="2481" builtinId="9" hidden="1"/>
    <cellStyle name="Followed Hyperlink" xfId="2483" builtinId="9" hidden="1"/>
    <cellStyle name="Followed Hyperlink" xfId="2485" builtinId="9" hidden="1"/>
    <cellStyle name="Followed Hyperlink" xfId="2487" builtinId="9" hidden="1"/>
    <cellStyle name="Followed Hyperlink" xfId="2489" builtinId="9" hidden="1"/>
    <cellStyle name="Followed Hyperlink" xfId="2491" builtinId="9" hidden="1"/>
    <cellStyle name="Followed Hyperlink" xfId="2493" builtinId="9" hidden="1"/>
    <cellStyle name="Followed Hyperlink" xfId="2495" builtinId="9" hidden="1"/>
    <cellStyle name="Followed Hyperlink" xfId="2497" builtinId="9" hidden="1"/>
    <cellStyle name="Followed Hyperlink" xfId="2499" builtinId="9" hidden="1"/>
    <cellStyle name="Followed Hyperlink" xfId="2501" builtinId="9" hidden="1"/>
    <cellStyle name="Followed Hyperlink" xfId="2503" builtinId="9" hidden="1"/>
    <cellStyle name="Followed Hyperlink" xfId="2505" builtinId="9" hidden="1"/>
    <cellStyle name="Followed Hyperlink" xfId="2507" builtinId="9" hidden="1"/>
    <cellStyle name="Followed Hyperlink" xfId="2509" builtinId="9" hidden="1"/>
    <cellStyle name="Followed Hyperlink" xfId="2511" builtinId="9" hidden="1"/>
    <cellStyle name="Followed Hyperlink" xfId="2513" builtinId="9" hidden="1"/>
    <cellStyle name="Followed Hyperlink" xfId="2515" builtinId="9" hidden="1"/>
    <cellStyle name="Followed Hyperlink" xfId="2517" builtinId="9" hidden="1"/>
    <cellStyle name="Followed Hyperlink" xfId="2519" builtinId="9" hidden="1"/>
    <cellStyle name="Followed Hyperlink" xfId="2521" builtinId="9" hidden="1"/>
    <cellStyle name="Followed Hyperlink" xfId="2523" builtinId="9" hidden="1"/>
    <cellStyle name="Followed Hyperlink" xfId="2525" builtinId="9" hidden="1"/>
    <cellStyle name="Followed Hyperlink" xfId="2527" builtinId="9" hidden="1"/>
    <cellStyle name="Followed Hyperlink" xfId="2529" builtinId="9" hidden="1"/>
    <cellStyle name="Followed Hyperlink" xfId="2531" builtinId="9" hidden="1"/>
    <cellStyle name="Followed Hyperlink" xfId="2533" builtinId="9" hidden="1"/>
    <cellStyle name="Followed Hyperlink" xfId="2535" builtinId="9" hidden="1"/>
    <cellStyle name="Followed Hyperlink" xfId="2537" builtinId="9" hidden="1"/>
    <cellStyle name="Followed Hyperlink" xfId="2539" builtinId="9" hidden="1"/>
    <cellStyle name="Followed Hyperlink" xfId="2541" builtinId="9" hidden="1"/>
    <cellStyle name="Followed Hyperlink" xfId="2543" builtinId="9" hidden="1"/>
    <cellStyle name="Followed Hyperlink" xfId="2545" builtinId="9" hidden="1"/>
    <cellStyle name="Followed Hyperlink" xfId="2547" builtinId="9" hidden="1"/>
    <cellStyle name="Followed Hyperlink" xfId="2549" builtinId="9" hidden="1"/>
    <cellStyle name="Followed Hyperlink" xfId="2551" builtinId="9" hidden="1"/>
    <cellStyle name="Followed Hyperlink" xfId="2553" builtinId="9" hidden="1"/>
    <cellStyle name="Followed Hyperlink" xfId="2555" builtinId="9" hidden="1"/>
    <cellStyle name="Followed Hyperlink" xfId="2557" builtinId="9" hidden="1"/>
    <cellStyle name="Followed Hyperlink" xfId="2559" builtinId="9" hidden="1"/>
    <cellStyle name="Followed Hyperlink" xfId="2561" builtinId="9" hidden="1"/>
    <cellStyle name="Followed Hyperlink" xfId="2563" builtinId="9" hidden="1"/>
    <cellStyle name="Followed Hyperlink" xfId="2565" builtinId="9" hidden="1"/>
    <cellStyle name="Followed Hyperlink" xfId="2567" builtinId="9" hidden="1"/>
    <cellStyle name="Followed Hyperlink" xfId="2569" builtinId="9" hidden="1"/>
    <cellStyle name="Followed Hyperlink" xfId="2571" builtinId="9" hidden="1"/>
    <cellStyle name="Followed Hyperlink" xfId="2573" builtinId="9" hidden="1"/>
    <cellStyle name="Followed Hyperlink" xfId="2575" builtinId="9" hidden="1"/>
    <cellStyle name="Followed Hyperlink" xfId="2577" builtinId="9" hidden="1"/>
    <cellStyle name="Followed Hyperlink" xfId="2579" builtinId="9" hidden="1"/>
    <cellStyle name="Followed Hyperlink" xfId="2581" builtinId="9" hidden="1"/>
    <cellStyle name="Followed Hyperlink" xfId="2583" builtinId="9" hidden="1"/>
    <cellStyle name="Followed Hyperlink" xfId="2585" builtinId="9" hidden="1"/>
    <cellStyle name="Followed Hyperlink" xfId="2587" builtinId="9" hidden="1"/>
    <cellStyle name="Followed Hyperlink" xfId="2589" builtinId="9" hidden="1"/>
    <cellStyle name="Followed Hyperlink" xfId="2591" builtinId="9" hidden="1"/>
    <cellStyle name="Followed Hyperlink" xfId="2593" builtinId="9" hidden="1"/>
    <cellStyle name="Followed Hyperlink" xfId="2595" builtinId="9" hidden="1"/>
    <cellStyle name="Followed Hyperlink" xfId="2597" builtinId="9" hidden="1"/>
    <cellStyle name="Followed Hyperlink" xfId="2599" builtinId="9" hidden="1"/>
    <cellStyle name="Followed Hyperlink" xfId="2601" builtinId="9" hidden="1"/>
    <cellStyle name="Followed Hyperlink" xfId="2603" builtinId="9" hidden="1"/>
    <cellStyle name="Followed Hyperlink" xfId="2605" builtinId="9" hidden="1"/>
    <cellStyle name="Followed Hyperlink" xfId="2607" builtinId="9" hidden="1"/>
    <cellStyle name="Followed Hyperlink" xfId="2609" builtinId="9" hidden="1"/>
    <cellStyle name="Followed Hyperlink" xfId="2611" builtinId="9" hidden="1"/>
    <cellStyle name="Followed Hyperlink" xfId="2613" builtinId="9" hidden="1"/>
    <cellStyle name="Followed Hyperlink" xfId="2615" builtinId="9" hidden="1"/>
    <cellStyle name="Followed Hyperlink" xfId="2617" builtinId="9" hidden="1"/>
    <cellStyle name="Followed Hyperlink" xfId="2619" builtinId="9" hidden="1"/>
    <cellStyle name="Followed Hyperlink" xfId="2621" builtinId="9" hidden="1"/>
    <cellStyle name="Followed Hyperlink" xfId="2623" builtinId="9" hidden="1"/>
    <cellStyle name="Followed Hyperlink" xfId="2625" builtinId="9" hidden="1"/>
    <cellStyle name="Followed Hyperlink" xfId="2627" builtinId="9" hidden="1"/>
    <cellStyle name="Followed Hyperlink" xfId="2629" builtinId="9" hidden="1"/>
    <cellStyle name="Followed Hyperlink" xfId="2631" builtinId="9" hidden="1"/>
    <cellStyle name="Followed Hyperlink" xfId="2633" builtinId="9" hidden="1"/>
    <cellStyle name="Followed Hyperlink" xfId="2635" builtinId="9" hidden="1"/>
    <cellStyle name="Followed Hyperlink" xfId="2637" builtinId="9" hidden="1"/>
    <cellStyle name="Followed Hyperlink" xfId="2639" builtinId="9" hidden="1"/>
    <cellStyle name="Followed Hyperlink" xfId="2641" builtinId="9" hidden="1"/>
    <cellStyle name="Followed Hyperlink" xfId="2643" builtinId="9" hidden="1"/>
    <cellStyle name="Followed Hyperlink" xfId="2645" builtinId="9" hidden="1"/>
    <cellStyle name="Followed Hyperlink" xfId="2647" builtinId="9" hidden="1"/>
    <cellStyle name="Followed Hyperlink" xfId="2649" builtinId="9" hidden="1"/>
    <cellStyle name="Followed Hyperlink" xfId="2651" builtinId="9" hidden="1"/>
    <cellStyle name="Followed Hyperlink" xfId="2653" builtinId="9" hidden="1"/>
    <cellStyle name="Followed Hyperlink" xfId="2655" builtinId="9" hidden="1"/>
    <cellStyle name="Followed Hyperlink" xfId="2657" builtinId="9" hidden="1"/>
    <cellStyle name="Followed Hyperlink" xfId="2659" builtinId="9" hidden="1"/>
    <cellStyle name="Followed Hyperlink" xfId="2661" builtinId="9" hidden="1"/>
    <cellStyle name="Followed Hyperlink" xfId="2663" builtinId="9" hidden="1"/>
    <cellStyle name="Followed Hyperlink" xfId="2665" builtinId="9" hidden="1"/>
    <cellStyle name="Followed Hyperlink" xfId="2667" builtinId="9" hidden="1"/>
    <cellStyle name="Followed Hyperlink" xfId="2669" builtinId="9" hidden="1"/>
    <cellStyle name="Followed Hyperlink" xfId="2671" builtinId="9" hidden="1"/>
    <cellStyle name="Followed Hyperlink" xfId="2673" builtinId="9" hidden="1"/>
    <cellStyle name="Followed Hyperlink" xfId="267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Hyperlink" xfId="844" builtinId="8" hidden="1"/>
    <cellStyle name="Hyperlink" xfId="846" builtinId="8" hidden="1"/>
    <cellStyle name="Hyperlink" xfId="848" builtinId="8" hidden="1"/>
    <cellStyle name="Hyperlink" xfId="850" builtinId="8" hidden="1"/>
    <cellStyle name="Hyperlink" xfId="852" builtinId="8" hidden="1"/>
    <cellStyle name="Hyperlink" xfId="854" builtinId="8" hidden="1"/>
    <cellStyle name="Hyperlink" xfId="856" builtinId="8" hidden="1"/>
    <cellStyle name="Hyperlink" xfId="858" builtinId="8" hidden="1"/>
    <cellStyle name="Hyperlink" xfId="860" builtinId="8" hidden="1"/>
    <cellStyle name="Hyperlink" xfId="862" builtinId="8" hidden="1"/>
    <cellStyle name="Hyperlink" xfId="864" builtinId="8" hidden="1"/>
    <cellStyle name="Hyperlink" xfId="866" builtinId="8" hidden="1"/>
    <cellStyle name="Hyperlink" xfId="868" builtinId="8" hidden="1"/>
    <cellStyle name="Hyperlink" xfId="870" builtinId="8" hidden="1"/>
    <cellStyle name="Hyperlink" xfId="872" builtinId="8" hidden="1"/>
    <cellStyle name="Hyperlink" xfId="874" builtinId="8" hidden="1"/>
    <cellStyle name="Hyperlink" xfId="876" builtinId="8" hidden="1"/>
    <cellStyle name="Hyperlink" xfId="878" builtinId="8" hidden="1"/>
    <cellStyle name="Hyperlink" xfId="880" builtinId="8" hidden="1"/>
    <cellStyle name="Hyperlink" xfId="882" builtinId="8" hidden="1"/>
    <cellStyle name="Hyperlink" xfId="884" builtinId="8" hidden="1"/>
    <cellStyle name="Hyperlink" xfId="886" builtinId="8" hidden="1"/>
    <cellStyle name="Hyperlink" xfId="888" builtinId="8" hidden="1"/>
    <cellStyle name="Hyperlink" xfId="890" builtinId="8" hidden="1"/>
    <cellStyle name="Hyperlink" xfId="892" builtinId="8" hidden="1"/>
    <cellStyle name="Hyperlink" xfId="894" builtinId="8" hidden="1"/>
    <cellStyle name="Hyperlink" xfId="896" builtinId="8" hidden="1"/>
    <cellStyle name="Hyperlink" xfId="898" builtinId="8" hidden="1"/>
    <cellStyle name="Hyperlink" xfId="900" builtinId="8" hidden="1"/>
    <cellStyle name="Hyperlink" xfId="902" builtinId="8" hidden="1"/>
    <cellStyle name="Hyperlink" xfId="904" builtinId="8" hidden="1"/>
    <cellStyle name="Hyperlink" xfId="906" builtinId="8" hidden="1"/>
    <cellStyle name="Hyperlink" xfId="908" builtinId="8" hidden="1"/>
    <cellStyle name="Hyperlink" xfId="910" builtinId="8" hidden="1"/>
    <cellStyle name="Hyperlink" xfId="912" builtinId="8" hidden="1"/>
    <cellStyle name="Hyperlink" xfId="914" builtinId="8" hidden="1"/>
    <cellStyle name="Hyperlink" xfId="916" builtinId="8" hidden="1"/>
    <cellStyle name="Hyperlink" xfId="918" builtinId="8" hidden="1"/>
    <cellStyle name="Hyperlink" xfId="920" builtinId="8" hidden="1"/>
    <cellStyle name="Hyperlink" xfId="922" builtinId="8" hidden="1"/>
    <cellStyle name="Hyperlink" xfId="924" builtinId="8" hidden="1"/>
    <cellStyle name="Hyperlink" xfId="926" builtinId="8" hidden="1"/>
    <cellStyle name="Hyperlink" xfId="928" builtinId="8" hidden="1"/>
    <cellStyle name="Hyperlink" xfId="930" builtinId="8" hidden="1"/>
    <cellStyle name="Hyperlink" xfId="932" builtinId="8" hidden="1"/>
    <cellStyle name="Hyperlink" xfId="934" builtinId="8" hidden="1"/>
    <cellStyle name="Hyperlink" xfId="936" builtinId="8" hidden="1"/>
    <cellStyle name="Hyperlink" xfId="938" builtinId="8" hidden="1"/>
    <cellStyle name="Hyperlink" xfId="940" builtinId="8" hidden="1"/>
    <cellStyle name="Hyperlink" xfId="942" builtinId="8" hidden="1"/>
    <cellStyle name="Hyperlink" xfId="944" builtinId="8" hidden="1"/>
    <cellStyle name="Hyperlink" xfId="946" builtinId="8" hidden="1"/>
    <cellStyle name="Hyperlink" xfId="948" builtinId="8" hidden="1"/>
    <cellStyle name="Hyperlink" xfId="950" builtinId="8" hidden="1"/>
    <cellStyle name="Hyperlink" xfId="952" builtinId="8" hidden="1"/>
    <cellStyle name="Hyperlink" xfId="954" builtinId="8" hidden="1"/>
    <cellStyle name="Hyperlink" xfId="956" builtinId="8" hidden="1"/>
    <cellStyle name="Hyperlink" xfId="958" builtinId="8" hidden="1"/>
    <cellStyle name="Hyperlink" xfId="960" builtinId="8" hidden="1"/>
    <cellStyle name="Hyperlink" xfId="962" builtinId="8" hidden="1"/>
    <cellStyle name="Hyperlink" xfId="964" builtinId="8" hidden="1"/>
    <cellStyle name="Hyperlink" xfId="966" builtinId="8" hidden="1"/>
    <cellStyle name="Hyperlink" xfId="968" builtinId="8" hidden="1"/>
    <cellStyle name="Hyperlink" xfId="970" builtinId="8" hidden="1"/>
    <cellStyle name="Hyperlink" xfId="972" builtinId="8" hidden="1"/>
    <cellStyle name="Hyperlink" xfId="974" builtinId="8" hidden="1"/>
    <cellStyle name="Hyperlink" xfId="976" builtinId="8" hidden="1"/>
    <cellStyle name="Hyperlink" xfId="978" builtinId="8" hidden="1"/>
    <cellStyle name="Hyperlink" xfId="980" builtinId="8" hidden="1"/>
    <cellStyle name="Hyperlink" xfId="982" builtinId="8" hidden="1"/>
    <cellStyle name="Hyperlink" xfId="984" builtinId="8" hidden="1"/>
    <cellStyle name="Hyperlink" xfId="986" builtinId="8" hidden="1"/>
    <cellStyle name="Hyperlink" xfId="988" builtinId="8" hidden="1"/>
    <cellStyle name="Hyperlink" xfId="990" builtinId="8" hidden="1"/>
    <cellStyle name="Hyperlink" xfId="992" builtinId="8" hidden="1"/>
    <cellStyle name="Hyperlink" xfId="994" builtinId="8" hidden="1"/>
    <cellStyle name="Hyperlink" xfId="996" builtinId="8" hidden="1"/>
    <cellStyle name="Hyperlink" xfId="998" builtinId="8" hidden="1"/>
    <cellStyle name="Hyperlink" xfId="1000" builtinId="8" hidden="1"/>
    <cellStyle name="Hyperlink" xfId="1002" builtinId="8" hidden="1"/>
    <cellStyle name="Hyperlink" xfId="1004" builtinId="8" hidden="1"/>
    <cellStyle name="Hyperlink" xfId="1006" builtinId="8" hidden="1"/>
    <cellStyle name="Hyperlink" xfId="1008" builtinId="8" hidden="1"/>
    <cellStyle name="Hyperlink" xfId="1010" builtinId="8" hidden="1"/>
    <cellStyle name="Hyperlink" xfId="1012" builtinId="8" hidden="1"/>
    <cellStyle name="Hyperlink" xfId="1014" builtinId="8" hidden="1"/>
    <cellStyle name="Hyperlink" xfId="1016" builtinId="8" hidden="1"/>
    <cellStyle name="Hyperlink" xfId="1018" builtinId="8" hidden="1"/>
    <cellStyle name="Hyperlink" xfId="1020" builtinId="8" hidden="1"/>
    <cellStyle name="Hyperlink" xfId="1022" builtinId="8" hidden="1"/>
    <cellStyle name="Hyperlink" xfId="1024" builtinId="8" hidden="1"/>
    <cellStyle name="Hyperlink" xfId="1026" builtinId="8" hidden="1"/>
    <cellStyle name="Hyperlink" xfId="1028" builtinId="8" hidden="1"/>
    <cellStyle name="Hyperlink" xfId="1030" builtinId="8" hidden="1"/>
    <cellStyle name="Hyperlink" xfId="1032" builtinId="8" hidden="1"/>
    <cellStyle name="Hyperlink" xfId="1034" builtinId="8" hidden="1"/>
    <cellStyle name="Hyperlink" xfId="1036" builtinId="8" hidden="1"/>
    <cellStyle name="Hyperlink" xfId="1038" builtinId="8" hidden="1"/>
    <cellStyle name="Hyperlink" xfId="1040" builtinId="8" hidden="1"/>
    <cellStyle name="Hyperlink" xfId="1042" builtinId="8" hidden="1"/>
    <cellStyle name="Hyperlink" xfId="1044" builtinId="8" hidden="1"/>
    <cellStyle name="Hyperlink" xfId="1046" builtinId="8" hidden="1"/>
    <cellStyle name="Hyperlink" xfId="1048" builtinId="8" hidden="1"/>
    <cellStyle name="Hyperlink" xfId="1050" builtinId="8" hidden="1"/>
    <cellStyle name="Hyperlink" xfId="1052" builtinId="8" hidden="1"/>
    <cellStyle name="Hyperlink" xfId="1054" builtinId="8" hidden="1"/>
    <cellStyle name="Hyperlink" xfId="1056" builtinId="8" hidden="1"/>
    <cellStyle name="Hyperlink" xfId="1058" builtinId="8" hidden="1"/>
    <cellStyle name="Hyperlink" xfId="1060" builtinId="8" hidden="1"/>
    <cellStyle name="Hyperlink" xfId="1062" builtinId="8" hidden="1"/>
    <cellStyle name="Hyperlink" xfId="1064" builtinId="8" hidden="1"/>
    <cellStyle name="Hyperlink" xfId="1066" builtinId="8" hidden="1"/>
    <cellStyle name="Hyperlink" xfId="1068" builtinId="8" hidden="1"/>
    <cellStyle name="Hyperlink" xfId="1070" builtinId="8" hidden="1"/>
    <cellStyle name="Hyperlink" xfId="1072" builtinId="8" hidden="1"/>
    <cellStyle name="Hyperlink" xfId="1074" builtinId="8" hidden="1"/>
    <cellStyle name="Hyperlink" xfId="1076" builtinId="8" hidden="1"/>
    <cellStyle name="Hyperlink" xfId="1078" builtinId="8" hidden="1"/>
    <cellStyle name="Hyperlink" xfId="1080" builtinId="8" hidden="1"/>
    <cellStyle name="Hyperlink" xfId="1082" builtinId="8" hidden="1"/>
    <cellStyle name="Hyperlink" xfId="1084" builtinId="8" hidden="1"/>
    <cellStyle name="Hyperlink" xfId="1086" builtinId="8" hidden="1"/>
    <cellStyle name="Hyperlink" xfId="1088" builtinId="8" hidden="1"/>
    <cellStyle name="Hyperlink" xfId="1090" builtinId="8" hidden="1"/>
    <cellStyle name="Hyperlink" xfId="1092" builtinId="8" hidden="1"/>
    <cellStyle name="Hyperlink" xfId="1094" builtinId="8" hidden="1"/>
    <cellStyle name="Hyperlink" xfId="1096" builtinId="8" hidden="1"/>
    <cellStyle name="Hyperlink" xfId="1098" builtinId="8" hidden="1"/>
    <cellStyle name="Hyperlink" xfId="1100" builtinId="8" hidden="1"/>
    <cellStyle name="Hyperlink" xfId="1102" builtinId="8" hidden="1"/>
    <cellStyle name="Hyperlink" xfId="1104" builtinId="8" hidden="1"/>
    <cellStyle name="Hyperlink" xfId="1106" builtinId="8" hidden="1"/>
    <cellStyle name="Hyperlink" xfId="1108" builtinId="8" hidden="1"/>
    <cellStyle name="Hyperlink" xfId="1110" builtinId="8" hidden="1"/>
    <cellStyle name="Hyperlink" xfId="1112" builtinId="8" hidden="1"/>
    <cellStyle name="Hyperlink" xfId="1114" builtinId="8" hidden="1"/>
    <cellStyle name="Hyperlink" xfId="1116" builtinId="8" hidden="1"/>
    <cellStyle name="Hyperlink" xfId="1118" builtinId="8" hidden="1"/>
    <cellStyle name="Hyperlink" xfId="1120" builtinId="8" hidden="1"/>
    <cellStyle name="Hyperlink" xfId="1122" builtinId="8" hidden="1"/>
    <cellStyle name="Hyperlink" xfId="1124" builtinId="8" hidden="1"/>
    <cellStyle name="Hyperlink" xfId="1126" builtinId="8" hidden="1"/>
    <cellStyle name="Hyperlink" xfId="1128" builtinId="8" hidden="1"/>
    <cellStyle name="Hyperlink" xfId="1130" builtinId="8" hidden="1"/>
    <cellStyle name="Hyperlink" xfId="1132" builtinId="8" hidden="1"/>
    <cellStyle name="Hyperlink" xfId="1134" builtinId="8" hidden="1"/>
    <cellStyle name="Hyperlink" xfId="1136" builtinId="8" hidden="1"/>
    <cellStyle name="Hyperlink" xfId="1138" builtinId="8" hidden="1"/>
    <cellStyle name="Hyperlink" xfId="1140" builtinId="8" hidden="1"/>
    <cellStyle name="Hyperlink" xfId="1142" builtinId="8" hidden="1"/>
    <cellStyle name="Hyperlink" xfId="1144" builtinId="8" hidden="1"/>
    <cellStyle name="Hyperlink" xfId="1146" builtinId="8" hidden="1"/>
    <cellStyle name="Hyperlink" xfId="1148" builtinId="8" hidden="1"/>
    <cellStyle name="Hyperlink" xfId="1150" builtinId="8" hidden="1"/>
    <cellStyle name="Hyperlink" xfId="1152" builtinId="8" hidden="1"/>
    <cellStyle name="Hyperlink" xfId="1154" builtinId="8" hidden="1"/>
    <cellStyle name="Hyperlink" xfId="1156" builtinId="8" hidden="1"/>
    <cellStyle name="Hyperlink" xfId="1158" builtinId="8" hidden="1"/>
    <cellStyle name="Hyperlink" xfId="1160" builtinId="8" hidden="1"/>
    <cellStyle name="Hyperlink" xfId="1162" builtinId="8" hidden="1"/>
    <cellStyle name="Hyperlink" xfId="1164" builtinId="8" hidden="1"/>
    <cellStyle name="Hyperlink" xfId="1166" builtinId="8" hidden="1"/>
    <cellStyle name="Hyperlink" xfId="1168" builtinId="8" hidden="1"/>
    <cellStyle name="Hyperlink" xfId="1170" builtinId="8" hidden="1"/>
    <cellStyle name="Hyperlink" xfId="1172" builtinId="8" hidden="1"/>
    <cellStyle name="Hyperlink" xfId="1174" builtinId="8" hidden="1"/>
    <cellStyle name="Hyperlink" xfId="1176" builtinId="8" hidden="1"/>
    <cellStyle name="Hyperlink" xfId="1178" builtinId="8" hidden="1"/>
    <cellStyle name="Hyperlink" xfId="1180" builtinId="8" hidden="1"/>
    <cellStyle name="Hyperlink" xfId="1182" builtinId="8" hidden="1"/>
    <cellStyle name="Hyperlink" xfId="1184" builtinId="8" hidden="1"/>
    <cellStyle name="Hyperlink" xfId="1186" builtinId="8" hidden="1"/>
    <cellStyle name="Hyperlink" xfId="1188" builtinId="8" hidden="1"/>
    <cellStyle name="Hyperlink" xfId="1190" builtinId="8" hidden="1"/>
    <cellStyle name="Hyperlink" xfId="1192" builtinId="8" hidden="1"/>
    <cellStyle name="Hyperlink" xfId="1194" builtinId="8" hidden="1"/>
    <cellStyle name="Hyperlink" xfId="1196" builtinId="8" hidden="1"/>
    <cellStyle name="Hyperlink" xfId="1198" builtinId="8" hidden="1"/>
    <cellStyle name="Hyperlink" xfId="1200" builtinId="8" hidden="1"/>
    <cellStyle name="Hyperlink" xfId="1202" builtinId="8" hidden="1"/>
    <cellStyle name="Hyperlink" xfId="1204" builtinId="8" hidden="1"/>
    <cellStyle name="Hyperlink" xfId="1206" builtinId="8" hidden="1"/>
    <cellStyle name="Hyperlink" xfId="1208" builtinId="8" hidden="1"/>
    <cellStyle name="Hyperlink" xfId="1210" builtinId="8" hidden="1"/>
    <cellStyle name="Hyperlink" xfId="1212" builtinId="8" hidden="1"/>
    <cellStyle name="Hyperlink" xfId="1214" builtinId="8" hidden="1"/>
    <cellStyle name="Hyperlink" xfId="1216" builtinId="8" hidden="1"/>
    <cellStyle name="Hyperlink" xfId="1218" builtinId="8" hidden="1"/>
    <cellStyle name="Hyperlink" xfId="1220" builtinId="8" hidden="1"/>
    <cellStyle name="Hyperlink" xfId="1222" builtinId="8" hidden="1"/>
    <cellStyle name="Hyperlink" xfId="1224" builtinId="8" hidden="1"/>
    <cellStyle name="Hyperlink" xfId="1226" builtinId="8" hidden="1"/>
    <cellStyle name="Hyperlink" xfId="1228" builtinId="8" hidden="1"/>
    <cellStyle name="Hyperlink" xfId="1230" builtinId="8" hidden="1"/>
    <cellStyle name="Hyperlink" xfId="1232" builtinId="8" hidden="1"/>
    <cellStyle name="Hyperlink" xfId="1234" builtinId="8" hidden="1"/>
    <cellStyle name="Hyperlink" xfId="1236" builtinId="8" hidden="1"/>
    <cellStyle name="Hyperlink" xfId="1238" builtinId="8" hidden="1"/>
    <cellStyle name="Hyperlink" xfId="1240" builtinId="8" hidden="1"/>
    <cellStyle name="Hyperlink" xfId="1242" builtinId="8" hidden="1"/>
    <cellStyle name="Hyperlink" xfId="1244" builtinId="8" hidden="1"/>
    <cellStyle name="Hyperlink" xfId="1246" builtinId="8" hidden="1"/>
    <cellStyle name="Hyperlink" xfId="1248" builtinId="8" hidden="1"/>
    <cellStyle name="Hyperlink" xfId="1250" builtinId="8" hidden="1"/>
    <cellStyle name="Hyperlink" xfId="1252" builtinId="8" hidden="1"/>
    <cellStyle name="Hyperlink" xfId="1254" builtinId="8" hidden="1"/>
    <cellStyle name="Hyperlink" xfId="1256" builtinId="8" hidden="1"/>
    <cellStyle name="Hyperlink" xfId="1258" builtinId="8" hidden="1"/>
    <cellStyle name="Hyperlink" xfId="1260" builtinId="8" hidden="1"/>
    <cellStyle name="Hyperlink" xfId="1262" builtinId="8" hidden="1"/>
    <cellStyle name="Hyperlink" xfId="1264" builtinId="8" hidden="1"/>
    <cellStyle name="Hyperlink" xfId="1266" builtinId="8" hidden="1"/>
    <cellStyle name="Hyperlink" xfId="1268" builtinId="8" hidden="1"/>
    <cellStyle name="Hyperlink" xfId="1270" builtinId="8" hidden="1"/>
    <cellStyle name="Hyperlink" xfId="1272" builtinId="8" hidden="1"/>
    <cellStyle name="Hyperlink" xfId="1274" builtinId="8" hidden="1"/>
    <cellStyle name="Hyperlink" xfId="1276" builtinId="8" hidden="1"/>
    <cellStyle name="Hyperlink" xfId="1278" builtinId="8" hidden="1"/>
    <cellStyle name="Hyperlink" xfId="1280" builtinId="8" hidden="1"/>
    <cellStyle name="Hyperlink" xfId="1282" builtinId="8" hidden="1"/>
    <cellStyle name="Hyperlink" xfId="1284" builtinId="8" hidden="1"/>
    <cellStyle name="Hyperlink" xfId="1286" builtinId="8" hidden="1"/>
    <cellStyle name="Hyperlink" xfId="1288" builtinId="8" hidden="1"/>
    <cellStyle name="Hyperlink" xfId="1290" builtinId="8" hidden="1"/>
    <cellStyle name="Hyperlink" xfId="1292" builtinId="8" hidden="1"/>
    <cellStyle name="Hyperlink" xfId="1294" builtinId="8" hidden="1"/>
    <cellStyle name="Hyperlink" xfId="1296" builtinId="8" hidden="1"/>
    <cellStyle name="Hyperlink" xfId="1298" builtinId="8" hidden="1"/>
    <cellStyle name="Hyperlink" xfId="1300" builtinId="8" hidden="1"/>
    <cellStyle name="Hyperlink" xfId="1302" builtinId="8" hidden="1"/>
    <cellStyle name="Hyperlink" xfId="1304" builtinId="8" hidden="1"/>
    <cellStyle name="Hyperlink" xfId="1306" builtinId="8" hidden="1"/>
    <cellStyle name="Hyperlink" xfId="1308" builtinId="8" hidden="1"/>
    <cellStyle name="Hyperlink" xfId="1310" builtinId="8" hidden="1"/>
    <cellStyle name="Hyperlink" xfId="1312" builtinId="8" hidden="1"/>
    <cellStyle name="Hyperlink" xfId="1314" builtinId="8" hidden="1"/>
    <cellStyle name="Hyperlink" xfId="1316" builtinId="8" hidden="1"/>
    <cellStyle name="Hyperlink" xfId="1318" builtinId="8" hidden="1"/>
    <cellStyle name="Hyperlink" xfId="1320" builtinId="8" hidden="1"/>
    <cellStyle name="Hyperlink" xfId="1322" builtinId="8" hidden="1"/>
    <cellStyle name="Hyperlink" xfId="1324" builtinId="8" hidden="1"/>
    <cellStyle name="Hyperlink" xfId="1326" builtinId="8" hidden="1"/>
    <cellStyle name="Hyperlink" xfId="1328" builtinId="8" hidden="1"/>
    <cellStyle name="Hyperlink" xfId="1330" builtinId="8" hidden="1"/>
    <cellStyle name="Hyperlink" xfId="1332" builtinId="8" hidden="1"/>
    <cellStyle name="Hyperlink" xfId="1334" builtinId="8" hidden="1"/>
    <cellStyle name="Hyperlink" xfId="1336" builtinId="8" hidden="1"/>
    <cellStyle name="Hyperlink" xfId="1338" builtinId="8" hidden="1"/>
    <cellStyle name="Hyperlink" xfId="1340" builtinId="8" hidden="1"/>
    <cellStyle name="Hyperlink" xfId="1342" builtinId="8" hidden="1"/>
    <cellStyle name="Hyperlink" xfId="1344" builtinId="8" hidden="1"/>
    <cellStyle name="Hyperlink" xfId="1346" builtinId="8" hidden="1"/>
    <cellStyle name="Hyperlink" xfId="1348" builtinId="8" hidden="1"/>
    <cellStyle name="Hyperlink" xfId="1350" builtinId="8" hidden="1"/>
    <cellStyle name="Hyperlink" xfId="1352" builtinId="8" hidden="1"/>
    <cellStyle name="Hyperlink" xfId="1354" builtinId="8" hidden="1"/>
    <cellStyle name="Hyperlink" xfId="1356" builtinId="8" hidden="1"/>
    <cellStyle name="Hyperlink" xfId="1358" builtinId="8" hidden="1"/>
    <cellStyle name="Hyperlink" xfId="1360" builtinId="8" hidden="1"/>
    <cellStyle name="Hyperlink" xfId="1362" builtinId="8" hidden="1"/>
    <cellStyle name="Hyperlink" xfId="1364" builtinId="8" hidden="1"/>
    <cellStyle name="Hyperlink" xfId="1366" builtinId="8" hidden="1"/>
    <cellStyle name="Hyperlink" xfId="1368" builtinId="8" hidden="1"/>
    <cellStyle name="Hyperlink" xfId="1370" builtinId="8" hidden="1"/>
    <cellStyle name="Hyperlink" xfId="1372" builtinId="8" hidden="1"/>
    <cellStyle name="Hyperlink" xfId="1374" builtinId="8" hidden="1"/>
    <cellStyle name="Hyperlink" xfId="1376" builtinId="8" hidden="1"/>
    <cellStyle name="Hyperlink" xfId="1378" builtinId="8" hidden="1"/>
    <cellStyle name="Hyperlink" xfId="1380" builtinId="8" hidden="1"/>
    <cellStyle name="Hyperlink" xfId="1382" builtinId="8" hidden="1"/>
    <cellStyle name="Hyperlink" xfId="1384" builtinId="8" hidden="1"/>
    <cellStyle name="Hyperlink" xfId="1386" builtinId="8" hidden="1"/>
    <cellStyle name="Hyperlink" xfId="1388" builtinId="8" hidden="1"/>
    <cellStyle name="Hyperlink" xfId="1390" builtinId="8" hidden="1"/>
    <cellStyle name="Hyperlink" xfId="1392" builtinId="8" hidden="1"/>
    <cellStyle name="Hyperlink" xfId="1394" builtinId="8" hidden="1"/>
    <cellStyle name="Hyperlink" xfId="1396" builtinId="8" hidden="1"/>
    <cellStyle name="Hyperlink" xfId="1398" builtinId="8" hidden="1"/>
    <cellStyle name="Hyperlink" xfId="1400" builtinId="8" hidden="1"/>
    <cellStyle name="Hyperlink" xfId="1402" builtinId="8" hidden="1"/>
    <cellStyle name="Hyperlink" xfId="1404" builtinId="8" hidden="1"/>
    <cellStyle name="Hyperlink" xfId="1406" builtinId="8" hidden="1"/>
    <cellStyle name="Hyperlink" xfId="1408" builtinId="8" hidden="1"/>
    <cellStyle name="Hyperlink" xfId="1410" builtinId="8" hidden="1"/>
    <cellStyle name="Hyperlink" xfId="1412" builtinId="8" hidden="1"/>
    <cellStyle name="Hyperlink" xfId="1414" builtinId="8" hidden="1"/>
    <cellStyle name="Hyperlink" xfId="1416" builtinId="8" hidden="1"/>
    <cellStyle name="Hyperlink" xfId="1418" builtinId="8" hidden="1"/>
    <cellStyle name="Hyperlink" xfId="1420" builtinId="8" hidden="1"/>
    <cellStyle name="Hyperlink" xfId="1422" builtinId="8" hidden="1"/>
    <cellStyle name="Hyperlink" xfId="1424" builtinId="8" hidden="1"/>
    <cellStyle name="Hyperlink" xfId="1426" builtinId="8" hidden="1"/>
    <cellStyle name="Hyperlink" xfId="1428" builtinId="8" hidden="1"/>
    <cellStyle name="Hyperlink" xfId="1430" builtinId="8" hidden="1"/>
    <cellStyle name="Hyperlink" xfId="1432" builtinId="8" hidden="1"/>
    <cellStyle name="Hyperlink" xfId="1434" builtinId="8" hidden="1"/>
    <cellStyle name="Hyperlink" xfId="1436" builtinId="8" hidden="1"/>
    <cellStyle name="Hyperlink" xfId="1438" builtinId="8" hidden="1"/>
    <cellStyle name="Hyperlink" xfId="1440" builtinId="8" hidden="1"/>
    <cellStyle name="Hyperlink" xfId="1442" builtinId="8" hidden="1"/>
    <cellStyle name="Hyperlink" xfId="1444" builtinId="8" hidden="1"/>
    <cellStyle name="Hyperlink" xfId="1446" builtinId="8" hidden="1"/>
    <cellStyle name="Hyperlink" xfId="1448" builtinId="8" hidden="1"/>
    <cellStyle name="Hyperlink" xfId="1450" builtinId="8" hidden="1"/>
    <cellStyle name="Hyperlink" xfId="1452" builtinId="8" hidden="1"/>
    <cellStyle name="Hyperlink" xfId="1454" builtinId="8" hidden="1"/>
    <cellStyle name="Hyperlink" xfId="1456" builtinId="8" hidden="1"/>
    <cellStyle name="Hyperlink" xfId="1458" builtinId="8" hidden="1"/>
    <cellStyle name="Hyperlink" xfId="1460" builtinId="8" hidden="1"/>
    <cellStyle name="Hyperlink" xfId="1462" builtinId="8" hidden="1"/>
    <cellStyle name="Hyperlink" xfId="1464" builtinId="8" hidden="1"/>
    <cellStyle name="Hyperlink" xfId="1466" builtinId="8" hidden="1"/>
    <cellStyle name="Hyperlink" xfId="1468" builtinId="8" hidden="1"/>
    <cellStyle name="Hyperlink" xfId="1470" builtinId="8" hidden="1"/>
    <cellStyle name="Hyperlink" xfId="1472" builtinId="8" hidden="1"/>
    <cellStyle name="Hyperlink" xfId="1474" builtinId="8" hidden="1"/>
    <cellStyle name="Hyperlink" xfId="1476" builtinId="8" hidden="1"/>
    <cellStyle name="Hyperlink" xfId="1478" builtinId="8" hidden="1"/>
    <cellStyle name="Hyperlink" xfId="1480" builtinId="8" hidden="1"/>
    <cellStyle name="Hyperlink" xfId="1482" builtinId="8" hidden="1"/>
    <cellStyle name="Hyperlink" xfId="1484" builtinId="8" hidden="1"/>
    <cellStyle name="Hyperlink" xfId="1486" builtinId="8" hidden="1"/>
    <cellStyle name="Hyperlink" xfId="1488" builtinId="8" hidden="1"/>
    <cellStyle name="Hyperlink" xfId="1490" builtinId="8" hidden="1"/>
    <cellStyle name="Hyperlink" xfId="1492" builtinId="8" hidden="1"/>
    <cellStyle name="Hyperlink" xfId="1494" builtinId="8" hidden="1"/>
    <cellStyle name="Hyperlink" xfId="1496" builtinId="8" hidden="1"/>
    <cellStyle name="Hyperlink" xfId="1498" builtinId="8" hidden="1"/>
    <cellStyle name="Hyperlink" xfId="1500" builtinId="8" hidden="1"/>
    <cellStyle name="Hyperlink" xfId="1502" builtinId="8" hidden="1"/>
    <cellStyle name="Hyperlink" xfId="1504" builtinId="8" hidden="1"/>
    <cellStyle name="Hyperlink" xfId="1506" builtinId="8" hidden="1"/>
    <cellStyle name="Hyperlink" xfId="1508" builtinId="8" hidden="1"/>
    <cellStyle name="Hyperlink" xfId="1510" builtinId="8" hidden="1"/>
    <cellStyle name="Hyperlink" xfId="1512" builtinId="8" hidden="1"/>
    <cellStyle name="Hyperlink" xfId="1514" builtinId="8" hidden="1"/>
    <cellStyle name="Hyperlink" xfId="1516" builtinId="8" hidden="1"/>
    <cellStyle name="Hyperlink" xfId="1518" builtinId="8" hidden="1"/>
    <cellStyle name="Hyperlink" xfId="1520" builtinId="8" hidden="1"/>
    <cellStyle name="Hyperlink" xfId="1522" builtinId="8" hidden="1"/>
    <cellStyle name="Hyperlink" xfId="1524" builtinId="8" hidden="1"/>
    <cellStyle name="Hyperlink" xfId="1526" builtinId="8" hidden="1"/>
    <cellStyle name="Hyperlink" xfId="1528" builtinId="8" hidden="1"/>
    <cellStyle name="Hyperlink" xfId="1530" builtinId="8" hidden="1"/>
    <cellStyle name="Hyperlink" xfId="1532" builtinId="8" hidden="1"/>
    <cellStyle name="Hyperlink" xfId="1534" builtinId="8" hidden="1"/>
    <cellStyle name="Hyperlink" xfId="1536" builtinId="8" hidden="1"/>
    <cellStyle name="Hyperlink" xfId="1538" builtinId="8" hidden="1"/>
    <cellStyle name="Hyperlink" xfId="1540" builtinId="8" hidden="1"/>
    <cellStyle name="Hyperlink" xfId="1542" builtinId="8" hidden="1"/>
    <cellStyle name="Hyperlink" xfId="1544" builtinId="8" hidden="1"/>
    <cellStyle name="Hyperlink" xfId="1546" builtinId="8" hidden="1"/>
    <cellStyle name="Hyperlink" xfId="1548" builtinId="8" hidden="1"/>
    <cellStyle name="Hyperlink" xfId="1550" builtinId="8" hidden="1"/>
    <cellStyle name="Hyperlink" xfId="1552" builtinId="8" hidden="1"/>
    <cellStyle name="Hyperlink" xfId="1554" builtinId="8" hidden="1"/>
    <cellStyle name="Hyperlink" xfId="1556" builtinId="8" hidden="1"/>
    <cellStyle name="Hyperlink" xfId="1558" builtinId="8" hidden="1"/>
    <cellStyle name="Hyperlink" xfId="1560" builtinId="8" hidden="1"/>
    <cellStyle name="Hyperlink" xfId="1562" builtinId="8" hidden="1"/>
    <cellStyle name="Hyperlink" xfId="1564" builtinId="8" hidden="1"/>
    <cellStyle name="Hyperlink" xfId="1566" builtinId="8" hidden="1"/>
    <cellStyle name="Hyperlink" xfId="1568" builtinId="8" hidden="1"/>
    <cellStyle name="Hyperlink" xfId="1570" builtinId="8" hidden="1"/>
    <cellStyle name="Hyperlink" xfId="1572" builtinId="8" hidden="1"/>
    <cellStyle name="Hyperlink" xfId="1574" builtinId="8" hidden="1"/>
    <cellStyle name="Hyperlink" xfId="1576" builtinId="8" hidden="1"/>
    <cellStyle name="Hyperlink" xfId="1578" builtinId="8" hidden="1"/>
    <cellStyle name="Hyperlink" xfId="1580" builtinId="8" hidden="1"/>
    <cellStyle name="Hyperlink" xfId="1582" builtinId="8" hidden="1"/>
    <cellStyle name="Hyperlink" xfId="1584" builtinId="8" hidden="1"/>
    <cellStyle name="Hyperlink" xfId="1586" builtinId="8" hidden="1"/>
    <cellStyle name="Hyperlink" xfId="1588" builtinId="8" hidden="1"/>
    <cellStyle name="Hyperlink" xfId="1590" builtinId="8" hidden="1"/>
    <cellStyle name="Hyperlink" xfId="1592" builtinId="8" hidden="1"/>
    <cellStyle name="Hyperlink" xfId="1594" builtinId="8" hidden="1"/>
    <cellStyle name="Hyperlink" xfId="1596" builtinId="8" hidden="1"/>
    <cellStyle name="Hyperlink" xfId="1598" builtinId="8" hidden="1"/>
    <cellStyle name="Hyperlink" xfId="1600" builtinId="8" hidden="1"/>
    <cellStyle name="Hyperlink" xfId="1602" builtinId="8" hidden="1"/>
    <cellStyle name="Hyperlink" xfId="1604" builtinId="8" hidden="1"/>
    <cellStyle name="Hyperlink" xfId="1606" builtinId="8" hidden="1"/>
    <cellStyle name="Hyperlink" xfId="1608" builtinId="8" hidden="1"/>
    <cellStyle name="Hyperlink" xfId="1610" builtinId="8" hidden="1"/>
    <cellStyle name="Hyperlink" xfId="1612" builtinId="8" hidden="1"/>
    <cellStyle name="Hyperlink" xfId="1614" builtinId="8" hidden="1"/>
    <cellStyle name="Hyperlink" xfId="1616" builtinId="8" hidden="1"/>
    <cellStyle name="Hyperlink" xfId="1618" builtinId="8" hidden="1"/>
    <cellStyle name="Hyperlink" xfId="1620" builtinId="8" hidden="1"/>
    <cellStyle name="Hyperlink" xfId="1622" builtinId="8" hidden="1"/>
    <cellStyle name="Hyperlink" xfId="1624" builtinId="8" hidden="1"/>
    <cellStyle name="Hyperlink" xfId="1626" builtinId="8" hidden="1"/>
    <cellStyle name="Hyperlink" xfId="1628" builtinId="8" hidden="1"/>
    <cellStyle name="Hyperlink" xfId="1630" builtinId="8" hidden="1"/>
    <cellStyle name="Hyperlink" xfId="1632" builtinId="8" hidden="1"/>
    <cellStyle name="Hyperlink" xfId="1634" builtinId="8" hidden="1"/>
    <cellStyle name="Hyperlink" xfId="1636" builtinId="8" hidden="1"/>
    <cellStyle name="Hyperlink" xfId="1638" builtinId="8" hidden="1"/>
    <cellStyle name="Hyperlink" xfId="1640" builtinId="8" hidden="1"/>
    <cellStyle name="Hyperlink" xfId="1642" builtinId="8" hidden="1"/>
    <cellStyle name="Hyperlink" xfId="1644" builtinId="8" hidden="1"/>
    <cellStyle name="Hyperlink" xfId="1646" builtinId="8" hidden="1"/>
    <cellStyle name="Hyperlink" xfId="1648" builtinId="8" hidden="1"/>
    <cellStyle name="Hyperlink" xfId="1650" builtinId="8" hidden="1"/>
    <cellStyle name="Hyperlink" xfId="1652" builtinId="8" hidden="1"/>
    <cellStyle name="Hyperlink" xfId="1654" builtinId="8" hidden="1"/>
    <cellStyle name="Hyperlink" xfId="1656" builtinId="8" hidden="1"/>
    <cellStyle name="Hyperlink" xfId="1658" builtinId="8" hidden="1"/>
    <cellStyle name="Hyperlink" xfId="1660" builtinId="8" hidden="1"/>
    <cellStyle name="Hyperlink" xfId="1662" builtinId="8" hidden="1"/>
    <cellStyle name="Hyperlink" xfId="1664" builtinId="8" hidden="1"/>
    <cellStyle name="Hyperlink" xfId="1666" builtinId="8" hidden="1"/>
    <cellStyle name="Hyperlink" xfId="1668" builtinId="8" hidden="1"/>
    <cellStyle name="Hyperlink" xfId="1670" builtinId="8" hidden="1"/>
    <cellStyle name="Hyperlink" xfId="1672" builtinId="8" hidden="1"/>
    <cellStyle name="Hyperlink" xfId="1674" builtinId="8" hidden="1"/>
    <cellStyle name="Hyperlink" xfId="1676" builtinId="8" hidden="1"/>
    <cellStyle name="Hyperlink" xfId="1678" builtinId="8" hidden="1"/>
    <cellStyle name="Hyperlink" xfId="1680" builtinId="8" hidden="1"/>
    <cellStyle name="Hyperlink" xfId="1682" builtinId="8" hidden="1"/>
    <cellStyle name="Hyperlink" xfId="1684" builtinId="8" hidden="1"/>
    <cellStyle name="Hyperlink" xfId="1686" builtinId="8" hidden="1"/>
    <cellStyle name="Hyperlink" xfId="1688" builtinId="8" hidden="1"/>
    <cellStyle name="Hyperlink" xfId="1690" builtinId="8" hidden="1"/>
    <cellStyle name="Hyperlink" xfId="1692" builtinId="8" hidden="1"/>
    <cellStyle name="Hyperlink" xfId="1694" builtinId="8" hidden="1"/>
    <cellStyle name="Hyperlink" xfId="1696" builtinId="8" hidden="1"/>
    <cellStyle name="Hyperlink" xfId="1698" builtinId="8" hidden="1"/>
    <cellStyle name="Hyperlink" xfId="1700" builtinId="8" hidden="1"/>
    <cellStyle name="Hyperlink" xfId="1702" builtinId="8" hidden="1"/>
    <cellStyle name="Hyperlink" xfId="1704" builtinId="8" hidden="1"/>
    <cellStyle name="Hyperlink" xfId="1706" builtinId="8" hidden="1"/>
    <cellStyle name="Hyperlink" xfId="1708" builtinId="8" hidden="1"/>
    <cellStyle name="Hyperlink" xfId="1710" builtinId="8" hidden="1"/>
    <cellStyle name="Hyperlink" xfId="1712" builtinId="8" hidden="1"/>
    <cellStyle name="Hyperlink" xfId="1714" builtinId="8" hidden="1"/>
    <cellStyle name="Hyperlink" xfId="1716" builtinId="8" hidden="1"/>
    <cellStyle name="Hyperlink" xfId="1718" builtinId="8" hidden="1"/>
    <cellStyle name="Hyperlink" xfId="1720" builtinId="8" hidden="1"/>
    <cellStyle name="Hyperlink" xfId="1722" builtinId="8" hidden="1"/>
    <cellStyle name="Hyperlink" xfId="1724" builtinId="8" hidden="1"/>
    <cellStyle name="Hyperlink" xfId="1726" builtinId="8" hidden="1"/>
    <cellStyle name="Hyperlink" xfId="1728" builtinId="8" hidden="1"/>
    <cellStyle name="Hyperlink" xfId="1730" builtinId="8" hidden="1"/>
    <cellStyle name="Hyperlink" xfId="1732" builtinId="8" hidden="1"/>
    <cellStyle name="Hyperlink" xfId="1734" builtinId="8" hidden="1"/>
    <cellStyle name="Hyperlink" xfId="1736" builtinId="8" hidden="1"/>
    <cellStyle name="Hyperlink" xfId="1738" builtinId="8" hidden="1"/>
    <cellStyle name="Hyperlink" xfId="1740" builtinId="8" hidden="1"/>
    <cellStyle name="Hyperlink" xfId="1742" builtinId="8" hidden="1"/>
    <cellStyle name="Hyperlink" xfId="1744" builtinId="8" hidden="1"/>
    <cellStyle name="Hyperlink" xfId="1746" builtinId="8" hidden="1"/>
    <cellStyle name="Hyperlink" xfId="1748" builtinId="8" hidden="1"/>
    <cellStyle name="Hyperlink" xfId="1750" builtinId="8" hidden="1"/>
    <cellStyle name="Hyperlink" xfId="1752" builtinId="8" hidden="1"/>
    <cellStyle name="Hyperlink" xfId="1754" builtinId="8" hidden="1"/>
    <cellStyle name="Hyperlink" xfId="1756" builtinId="8" hidden="1"/>
    <cellStyle name="Hyperlink" xfId="1758" builtinId="8" hidden="1"/>
    <cellStyle name="Hyperlink" xfId="1760" builtinId="8" hidden="1"/>
    <cellStyle name="Hyperlink" xfId="1762" builtinId="8" hidden="1"/>
    <cellStyle name="Hyperlink" xfId="1764" builtinId="8" hidden="1"/>
    <cellStyle name="Hyperlink" xfId="1766" builtinId="8" hidden="1"/>
    <cellStyle name="Hyperlink" xfId="1768" builtinId="8" hidden="1"/>
    <cellStyle name="Hyperlink" xfId="1770" builtinId="8" hidden="1"/>
    <cellStyle name="Hyperlink" xfId="1772" builtinId="8" hidden="1"/>
    <cellStyle name="Hyperlink" xfId="1774" builtinId="8" hidden="1"/>
    <cellStyle name="Hyperlink" xfId="1776" builtinId="8" hidden="1"/>
    <cellStyle name="Hyperlink" xfId="1778" builtinId="8" hidden="1"/>
    <cellStyle name="Hyperlink" xfId="1780" builtinId="8" hidden="1"/>
    <cellStyle name="Hyperlink" xfId="1782" builtinId="8" hidden="1"/>
    <cellStyle name="Hyperlink" xfId="1784" builtinId="8" hidden="1"/>
    <cellStyle name="Hyperlink" xfId="1786" builtinId="8" hidden="1"/>
    <cellStyle name="Hyperlink" xfId="1788" builtinId="8" hidden="1"/>
    <cellStyle name="Hyperlink" xfId="1790" builtinId="8" hidden="1"/>
    <cellStyle name="Hyperlink" xfId="1792" builtinId="8" hidden="1"/>
    <cellStyle name="Hyperlink" xfId="1794" builtinId="8" hidden="1"/>
    <cellStyle name="Hyperlink" xfId="1796" builtinId="8" hidden="1"/>
    <cellStyle name="Hyperlink" xfId="1798" builtinId="8" hidden="1"/>
    <cellStyle name="Hyperlink" xfId="1800" builtinId="8" hidden="1"/>
    <cellStyle name="Hyperlink" xfId="1802" builtinId="8" hidden="1"/>
    <cellStyle name="Hyperlink" xfId="1804" builtinId="8" hidden="1"/>
    <cellStyle name="Hyperlink" xfId="1806" builtinId="8" hidden="1"/>
    <cellStyle name="Hyperlink" xfId="1808" builtinId="8" hidden="1"/>
    <cellStyle name="Hyperlink" xfId="1810" builtinId="8" hidden="1"/>
    <cellStyle name="Hyperlink" xfId="1812" builtinId="8" hidden="1"/>
    <cellStyle name="Hyperlink" xfId="1814" builtinId="8" hidden="1"/>
    <cellStyle name="Hyperlink" xfId="1816" builtinId="8" hidden="1"/>
    <cellStyle name="Hyperlink" xfId="1818" builtinId="8" hidden="1"/>
    <cellStyle name="Hyperlink" xfId="1820" builtinId="8" hidden="1"/>
    <cellStyle name="Hyperlink" xfId="1822" builtinId="8" hidden="1"/>
    <cellStyle name="Hyperlink" xfId="1824" builtinId="8" hidden="1"/>
    <cellStyle name="Hyperlink" xfId="1826" builtinId="8" hidden="1"/>
    <cellStyle name="Hyperlink" xfId="1828" builtinId="8" hidden="1"/>
    <cellStyle name="Hyperlink" xfId="1830" builtinId="8" hidden="1"/>
    <cellStyle name="Hyperlink" xfId="1832" builtinId="8" hidden="1"/>
    <cellStyle name="Hyperlink" xfId="1834" builtinId="8" hidden="1"/>
    <cellStyle name="Hyperlink" xfId="1836" builtinId="8" hidden="1"/>
    <cellStyle name="Hyperlink" xfId="1838" builtinId="8" hidden="1"/>
    <cellStyle name="Hyperlink" xfId="1840" builtinId="8" hidden="1"/>
    <cellStyle name="Hyperlink" xfId="1842" builtinId="8" hidden="1"/>
    <cellStyle name="Hyperlink" xfId="1844" builtinId="8" hidden="1"/>
    <cellStyle name="Hyperlink" xfId="1846" builtinId="8" hidden="1"/>
    <cellStyle name="Hyperlink" xfId="1848" builtinId="8" hidden="1"/>
    <cellStyle name="Hyperlink" xfId="1850" builtinId="8" hidden="1"/>
    <cellStyle name="Hyperlink" xfId="1852" builtinId="8" hidden="1"/>
    <cellStyle name="Hyperlink" xfId="1854" builtinId="8" hidden="1"/>
    <cellStyle name="Hyperlink" xfId="1856" builtinId="8" hidden="1"/>
    <cellStyle name="Hyperlink" xfId="1858" builtinId="8" hidden="1"/>
    <cellStyle name="Hyperlink" xfId="1860" builtinId="8" hidden="1"/>
    <cellStyle name="Hyperlink" xfId="1862" builtinId="8" hidden="1"/>
    <cellStyle name="Hyperlink" xfId="1864" builtinId="8" hidden="1"/>
    <cellStyle name="Hyperlink" xfId="1866" builtinId="8" hidden="1"/>
    <cellStyle name="Hyperlink" xfId="1868" builtinId="8" hidden="1"/>
    <cellStyle name="Hyperlink" xfId="1870" builtinId="8" hidden="1"/>
    <cellStyle name="Hyperlink" xfId="1872" builtinId="8" hidden="1"/>
    <cellStyle name="Hyperlink" xfId="1874" builtinId="8" hidden="1"/>
    <cellStyle name="Hyperlink" xfId="1876" builtinId="8" hidden="1"/>
    <cellStyle name="Hyperlink" xfId="1878" builtinId="8" hidden="1"/>
    <cellStyle name="Hyperlink" xfId="1880" builtinId="8" hidden="1"/>
    <cellStyle name="Hyperlink" xfId="1882" builtinId="8" hidden="1"/>
    <cellStyle name="Hyperlink" xfId="1884" builtinId="8" hidden="1"/>
    <cellStyle name="Hyperlink" xfId="1886" builtinId="8" hidden="1"/>
    <cellStyle name="Hyperlink" xfId="1888" builtinId="8" hidden="1"/>
    <cellStyle name="Hyperlink" xfId="1890" builtinId="8" hidden="1"/>
    <cellStyle name="Hyperlink" xfId="1892" builtinId="8" hidden="1"/>
    <cellStyle name="Hyperlink" xfId="1894" builtinId="8" hidden="1"/>
    <cellStyle name="Hyperlink" xfId="1896" builtinId="8" hidden="1"/>
    <cellStyle name="Hyperlink" xfId="1898" builtinId="8" hidden="1"/>
    <cellStyle name="Hyperlink" xfId="1900" builtinId="8" hidden="1"/>
    <cellStyle name="Hyperlink" xfId="1902" builtinId="8" hidden="1"/>
    <cellStyle name="Hyperlink" xfId="1904" builtinId="8" hidden="1"/>
    <cellStyle name="Hyperlink" xfId="1906" builtinId="8" hidden="1"/>
    <cellStyle name="Hyperlink" xfId="1908" builtinId="8" hidden="1"/>
    <cellStyle name="Hyperlink" xfId="1910" builtinId="8" hidden="1"/>
    <cellStyle name="Hyperlink" xfId="1912" builtinId="8" hidden="1"/>
    <cellStyle name="Hyperlink" xfId="1914" builtinId="8" hidden="1"/>
    <cellStyle name="Hyperlink" xfId="1916" builtinId="8" hidden="1"/>
    <cellStyle name="Hyperlink" xfId="1918" builtinId="8" hidden="1"/>
    <cellStyle name="Hyperlink" xfId="1920" builtinId="8" hidden="1"/>
    <cellStyle name="Hyperlink" xfId="1922" builtinId="8" hidden="1"/>
    <cellStyle name="Hyperlink" xfId="1924" builtinId="8" hidden="1"/>
    <cellStyle name="Hyperlink" xfId="1926" builtinId="8" hidden="1"/>
    <cellStyle name="Hyperlink" xfId="1928" builtinId="8" hidden="1"/>
    <cellStyle name="Hyperlink" xfId="1930" builtinId="8" hidden="1"/>
    <cellStyle name="Hyperlink" xfId="1932" builtinId="8" hidden="1"/>
    <cellStyle name="Hyperlink" xfId="1934" builtinId="8" hidden="1"/>
    <cellStyle name="Hyperlink" xfId="1936" builtinId="8" hidden="1"/>
    <cellStyle name="Hyperlink" xfId="1938" builtinId="8" hidden="1"/>
    <cellStyle name="Hyperlink" xfId="1940" builtinId="8" hidden="1"/>
    <cellStyle name="Hyperlink" xfId="1942" builtinId="8" hidden="1"/>
    <cellStyle name="Hyperlink" xfId="1944" builtinId="8" hidden="1"/>
    <cellStyle name="Hyperlink" xfId="1946" builtinId="8" hidden="1"/>
    <cellStyle name="Hyperlink" xfId="1948" builtinId="8" hidden="1"/>
    <cellStyle name="Hyperlink" xfId="1950" builtinId="8" hidden="1"/>
    <cellStyle name="Hyperlink" xfId="1952" builtinId="8" hidden="1"/>
    <cellStyle name="Hyperlink" xfId="1954" builtinId="8" hidden="1"/>
    <cellStyle name="Hyperlink" xfId="1956" builtinId="8" hidden="1"/>
    <cellStyle name="Hyperlink" xfId="1958" builtinId="8" hidden="1"/>
    <cellStyle name="Hyperlink" xfId="1960" builtinId="8" hidden="1"/>
    <cellStyle name="Hyperlink" xfId="1962" builtinId="8" hidden="1"/>
    <cellStyle name="Hyperlink" xfId="1964" builtinId="8" hidden="1"/>
    <cellStyle name="Hyperlink" xfId="1966" builtinId="8" hidden="1"/>
    <cellStyle name="Hyperlink" xfId="1968" builtinId="8" hidden="1"/>
    <cellStyle name="Hyperlink" xfId="1970" builtinId="8" hidden="1"/>
    <cellStyle name="Hyperlink" xfId="1972" builtinId="8" hidden="1"/>
    <cellStyle name="Hyperlink" xfId="1974" builtinId="8" hidden="1"/>
    <cellStyle name="Hyperlink" xfId="1976" builtinId="8" hidden="1"/>
    <cellStyle name="Hyperlink" xfId="1978" builtinId="8" hidden="1"/>
    <cellStyle name="Hyperlink" xfId="1980" builtinId="8" hidden="1"/>
    <cellStyle name="Hyperlink" xfId="1982" builtinId="8" hidden="1"/>
    <cellStyle name="Hyperlink" xfId="1984" builtinId="8" hidden="1"/>
    <cellStyle name="Hyperlink" xfId="1986" builtinId="8" hidden="1"/>
    <cellStyle name="Hyperlink" xfId="1988" builtinId="8" hidden="1"/>
    <cellStyle name="Hyperlink" xfId="1990" builtinId="8" hidden="1"/>
    <cellStyle name="Hyperlink" xfId="1992" builtinId="8" hidden="1"/>
    <cellStyle name="Hyperlink" xfId="1994" builtinId="8" hidden="1"/>
    <cellStyle name="Hyperlink" xfId="1996" builtinId="8" hidden="1"/>
    <cellStyle name="Hyperlink" xfId="1998" builtinId="8" hidden="1"/>
    <cellStyle name="Hyperlink" xfId="2000" builtinId="8" hidden="1"/>
    <cellStyle name="Hyperlink" xfId="2002" builtinId="8" hidden="1"/>
    <cellStyle name="Hyperlink" xfId="2004" builtinId="8" hidden="1"/>
    <cellStyle name="Hyperlink" xfId="2006" builtinId="8" hidden="1"/>
    <cellStyle name="Hyperlink" xfId="2008" builtinId="8" hidden="1"/>
    <cellStyle name="Hyperlink" xfId="2010" builtinId="8" hidden="1"/>
    <cellStyle name="Hyperlink" xfId="2012" builtinId="8" hidden="1"/>
    <cellStyle name="Hyperlink" xfId="2014" builtinId="8" hidden="1"/>
    <cellStyle name="Hyperlink" xfId="2016" builtinId="8" hidden="1"/>
    <cellStyle name="Hyperlink" xfId="2018" builtinId="8" hidden="1"/>
    <cellStyle name="Hyperlink" xfId="2020" builtinId="8" hidden="1"/>
    <cellStyle name="Hyperlink" xfId="2022" builtinId="8" hidden="1"/>
    <cellStyle name="Hyperlink" xfId="2024" builtinId="8" hidden="1"/>
    <cellStyle name="Hyperlink" xfId="2026" builtinId="8" hidden="1"/>
    <cellStyle name="Hyperlink" xfId="2028" builtinId="8" hidden="1"/>
    <cellStyle name="Hyperlink" xfId="2030" builtinId="8" hidden="1"/>
    <cellStyle name="Hyperlink" xfId="2032" builtinId="8" hidden="1"/>
    <cellStyle name="Hyperlink" xfId="2034" builtinId="8" hidden="1"/>
    <cellStyle name="Hyperlink" xfId="2036" builtinId="8" hidden="1"/>
    <cellStyle name="Hyperlink" xfId="2038" builtinId="8" hidden="1"/>
    <cellStyle name="Hyperlink" xfId="2040" builtinId="8" hidden="1"/>
    <cellStyle name="Hyperlink" xfId="2042" builtinId="8" hidden="1"/>
    <cellStyle name="Hyperlink" xfId="2044" builtinId="8" hidden="1"/>
    <cellStyle name="Hyperlink" xfId="2046" builtinId="8" hidden="1"/>
    <cellStyle name="Hyperlink" xfId="2048" builtinId="8" hidden="1"/>
    <cellStyle name="Hyperlink" xfId="2050" builtinId="8" hidden="1"/>
    <cellStyle name="Hyperlink" xfId="2052" builtinId="8" hidden="1"/>
    <cellStyle name="Hyperlink" xfId="2054" builtinId="8" hidden="1"/>
    <cellStyle name="Hyperlink" xfId="2056" builtinId="8" hidden="1"/>
    <cellStyle name="Hyperlink" xfId="2058" builtinId="8" hidden="1"/>
    <cellStyle name="Hyperlink" xfId="2060" builtinId="8" hidden="1"/>
    <cellStyle name="Hyperlink" xfId="2062" builtinId="8" hidden="1"/>
    <cellStyle name="Hyperlink" xfId="2064" builtinId="8" hidden="1"/>
    <cellStyle name="Hyperlink" xfId="2066" builtinId="8" hidden="1"/>
    <cellStyle name="Hyperlink" xfId="2068" builtinId="8" hidden="1"/>
    <cellStyle name="Hyperlink" xfId="2070" builtinId="8" hidden="1"/>
    <cellStyle name="Hyperlink" xfId="2072" builtinId="8" hidden="1"/>
    <cellStyle name="Hyperlink" xfId="2074" builtinId="8" hidden="1"/>
    <cellStyle name="Hyperlink" xfId="2076" builtinId="8" hidden="1"/>
    <cellStyle name="Hyperlink" xfId="2078" builtinId="8" hidden="1"/>
    <cellStyle name="Hyperlink" xfId="2080" builtinId="8" hidden="1"/>
    <cellStyle name="Hyperlink" xfId="2082" builtinId="8" hidden="1"/>
    <cellStyle name="Hyperlink" xfId="2084" builtinId="8" hidden="1"/>
    <cellStyle name="Hyperlink" xfId="2086" builtinId="8" hidden="1"/>
    <cellStyle name="Hyperlink" xfId="2088" builtinId="8" hidden="1"/>
    <cellStyle name="Hyperlink" xfId="2090" builtinId="8" hidden="1"/>
    <cellStyle name="Hyperlink" xfId="2092" builtinId="8" hidden="1"/>
    <cellStyle name="Hyperlink" xfId="2094" builtinId="8" hidden="1"/>
    <cellStyle name="Hyperlink" xfId="2096" builtinId="8" hidden="1"/>
    <cellStyle name="Hyperlink" xfId="2098" builtinId="8" hidden="1"/>
    <cellStyle name="Hyperlink" xfId="2100" builtinId="8" hidden="1"/>
    <cellStyle name="Hyperlink" xfId="2102" builtinId="8" hidden="1"/>
    <cellStyle name="Hyperlink" xfId="2104" builtinId="8" hidden="1"/>
    <cellStyle name="Hyperlink" xfId="2106" builtinId="8" hidden="1"/>
    <cellStyle name="Hyperlink" xfId="2108" builtinId="8" hidden="1"/>
    <cellStyle name="Hyperlink" xfId="2110" builtinId="8" hidden="1"/>
    <cellStyle name="Hyperlink" xfId="2112" builtinId="8" hidden="1"/>
    <cellStyle name="Hyperlink" xfId="2114" builtinId="8" hidden="1"/>
    <cellStyle name="Hyperlink" xfId="2116" builtinId="8" hidden="1"/>
    <cellStyle name="Hyperlink" xfId="2118" builtinId="8" hidden="1"/>
    <cellStyle name="Hyperlink" xfId="2120" builtinId="8" hidden="1"/>
    <cellStyle name="Hyperlink" xfId="2122" builtinId="8" hidden="1"/>
    <cellStyle name="Hyperlink" xfId="2124" builtinId="8" hidden="1"/>
    <cellStyle name="Hyperlink" xfId="2126" builtinId="8" hidden="1"/>
    <cellStyle name="Hyperlink" xfId="2128" builtinId="8" hidden="1"/>
    <cellStyle name="Hyperlink" xfId="2130" builtinId="8" hidden="1"/>
    <cellStyle name="Hyperlink" xfId="2132" builtinId="8" hidden="1"/>
    <cellStyle name="Hyperlink" xfId="2134" builtinId="8" hidden="1"/>
    <cellStyle name="Hyperlink" xfId="2136" builtinId="8" hidden="1"/>
    <cellStyle name="Hyperlink" xfId="2138" builtinId="8" hidden="1"/>
    <cellStyle name="Hyperlink" xfId="2140" builtinId="8" hidden="1"/>
    <cellStyle name="Hyperlink" xfId="2142" builtinId="8" hidden="1"/>
    <cellStyle name="Hyperlink" xfId="2144" builtinId="8" hidden="1"/>
    <cellStyle name="Hyperlink" xfId="2146" builtinId="8" hidden="1"/>
    <cellStyle name="Hyperlink" xfId="2148" builtinId="8" hidden="1"/>
    <cellStyle name="Hyperlink" xfId="2150" builtinId="8" hidden="1"/>
    <cellStyle name="Hyperlink" xfId="2152" builtinId="8" hidden="1"/>
    <cellStyle name="Hyperlink" xfId="2154" builtinId="8" hidden="1"/>
    <cellStyle name="Hyperlink" xfId="2156" builtinId="8" hidden="1"/>
    <cellStyle name="Hyperlink" xfId="2158" builtinId="8" hidden="1"/>
    <cellStyle name="Hyperlink" xfId="2160" builtinId="8" hidden="1"/>
    <cellStyle name="Hyperlink" xfId="2162" builtinId="8" hidden="1"/>
    <cellStyle name="Hyperlink" xfId="2164" builtinId="8" hidden="1"/>
    <cellStyle name="Hyperlink" xfId="2166" builtinId="8" hidden="1"/>
    <cellStyle name="Hyperlink" xfId="2168" builtinId="8" hidden="1"/>
    <cellStyle name="Hyperlink" xfId="2170" builtinId="8" hidden="1"/>
    <cellStyle name="Hyperlink" xfId="2172" builtinId="8" hidden="1"/>
    <cellStyle name="Hyperlink" xfId="2174" builtinId="8" hidden="1"/>
    <cellStyle name="Hyperlink" xfId="2176" builtinId="8" hidden="1"/>
    <cellStyle name="Hyperlink" xfId="2178" builtinId="8" hidden="1"/>
    <cellStyle name="Hyperlink" xfId="2180" builtinId="8" hidden="1"/>
    <cellStyle name="Hyperlink" xfId="2182" builtinId="8" hidden="1"/>
    <cellStyle name="Hyperlink" xfId="2184" builtinId="8" hidden="1"/>
    <cellStyle name="Hyperlink" xfId="2186" builtinId="8" hidden="1"/>
    <cellStyle name="Hyperlink" xfId="2188" builtinId="8" hidden="1"/>
    <cellStyle name="Hyperlink" xfId="2190" builtinId="8" hidden="1"/>
    <cellStyle name="Hyperlink" xfId="2192" builtinId="8" hidden="1"/>
    <cellStyle name="Hyperlink" xfId="2194" builtinId="8" hidden="1"/>
    <cellStyle name="Hyperlink" xfId="2196" builtinId="8" hidden="1"/>
    <cellStyle name="Hyperlink" xfId="2198" builtinId="8" hidden="1"/>
    <cellStyle name="Hyperlink" xfId="2200" builtinId="8" hidden="1"/>
    <cellStyle name="Hyperlink" xfId="2202" builtinId="8" hidden="1"/>
    <cellStyle name="Hyperlink" xfId="2204" builtinId="8" hidden="1"/>
    <cellStyle name="Hyperlink" xfId="2206" builtinId="8" hidden="1"/>
    <cellStyle name="Hyperlink" xfId="2208" builtinId="8" hidden="1"/>
    <cellStyle name="Hyperlink" xfId="2210" builtinId="8" hidden="1"/>
    <cellStyle name="Hyperlink" xfId="2212" builtinId="8" hidden="1"/>
    <cellStyle name="Hyperlink" xfId="2214" builtinId="8" hidden="1"/>
    <cellStyle name="Hyperlink" xfId="2216" builtinId="8" hidden="1"/>
    <cellStyle name="Hyperlink" xfId="2218" builtinId="8" hidden="1"/>
    <cellStyle name="Hyperlink" xfId="2220" builtinId="8" hidden="1"/>
    <cellStyle name="Hyperlink" xfId="2222" builtinId="8" hidden="1"/>
    <cellStyle name="Hyperlink" xfId="2224" builtinId="8" hidden="1"/>
    <cellStyle name="Hyperlink" xfId="2226" builtinId="8" hidden="1"/>
    <cellStyle name="Hyperlink" xfId="2228" builtinId="8" hidden="1"/>
    <cellStyle name="Hyperlink" xfId="2230" builtinId="8" hidden="1"/>
    <cellStyle name="Hyperlink" xfId="2232" builtinId="8" hidden="1"/>
    <cellStyle name="Hyperlink" xfId="2234" builtinId="8" hidden="1"/>
    <cellStyle name="Hyperlink" xfId="2236" builtinId="8" hidden="1"/>
    <cellStyle name="Hyperlink" xfId="2238" builtinId="8" hidden="1"/>
    <cellStyle name="Hyperlink" xfId="2240" builtinId="8" hidden="1"/>
    <cellStyle name="Hyperlink" xfId="2242" builtinId="8" hidden="1"/>
    <cellStyle name="Hyperlink" xfId="2244" builtinId="8" hidden="1"/>
    <cellStyle name="Hyperlink" xfId="2246" builtinId="8" hidden="1"/>
    <cellStyle name="Hyperlink" xfId="2248" builtinId="8" hidden="1"/>
    <cellStyle name="Hyperlink" xfId="2250" builtinId="8" hidden="1"/>
    <cellStyle name="Hyperlink" xfId="2252" builtinId="8" hidden="1"/>
    <cellStyle name="Hyperlink" xfId="2254" builtinId="8" hidden="1"/>
    <cellStyle name="Hyperlink" xfId="2256" builtinId="8" hidden="1"/>
    <cellStyle name="Hyperlink" xfId="2258" builtinId="8" hidden="1"/>
    <cellStyle name="Hyperlink" xfId="2260" builtinId="8" hidden="1"/>
    <cellStyle name="Hyperlink" xfId="2262" builtinId="8" hidden="1"/>
    <cellStyle name="Hyperlink" xfId="2264" builtinId="8" hidden="1"/>
    <cellStyle name="Hyperlink" xfId="2266" builtinId="8" hidden="1"/>
    <cellStyle name="Hyperlink" xfId="2268" builtinId="8" hidden="1"/>
    <cellStyle name="Hyperlink" xfId="2270" builtinId="8" hidden="1"/>
    <cellStyle name="Hyperlink" xfId="2272" builtinId="8" hidden="1"/>
    <cellStyle name="Hyperlink" xfId="2274" builtinId="8" hidden="1"/>
    <cellStyle name="Hyperlink" xfId="2276" builtinId="8" hidden="1"/>
    <cellStyle name="Hyperlink" xfId="2278" builtinId="8" hidden="1"/>
    <cellStyle name="Hyperlink" xfId="2280" builtinId="8" hidden="1"/>
    <cellStyle name="Hyperlink" xfId="2282" builtinId="8" hidden="1"/>
    <cellStyle name="Hyperlink" xfId="2284" builtinId="8" hidden="1"/>
    <cellStyle name="Hyperlink" xfId="2286" builtinId="8" hidden="1"/>
    <cellStyle name="Hyperlink" xfId="2288" builtinId="8" hidden="1"/>
    <cellStyle name="Hyperlink" xfId="2290" builtinId="8" hidden="1"/>
    <cellStyle name="Hyperlink" xfId="2292" builtinId="8" hidden="1"/>
    <cellStyle name="Hyperlink" xfId="2294" builtinId="8" hidden="1"/>
    <cellStyle name="Hyperlink" xfId="2296" builtinId="8" hidden="1"/>
    <cellStyle name="Hyperlink" xfId="2298" builtinId="8" hidden="1"/>
    <cellStyle name="Hyperlink" xfId="2300" builtinId="8" hidden="1"/>
    <cellStyle name="Hyperlink" xfId="2302" builtinId="8" hidden="1"/>
    <cellStyle name="Hyperlink" xfId="2304" builtinId="8" hidden="1"/>
    <cellStyle name="Hyperlink" xfId="2306" builtinId="8" hidden="1"/>
    <cellStyle name="Hyperlink" xfId="2308" builtinId="8" hidden="1"/>
    <cellStyle name="Hyperlink" xfId="2310" builtinId="8" hidden="1"/>
    <cellStyle name="Hyperlink" xfId="2312" builtinId="8" hidden="1"/>
    <cellStyle name="Hyperlink" xfId="2314" builtinId="8" hidden="1"/>
    <cellStyle name="Hyperlink" xfId="2316" builtinId="8" hidden="1"/>
    <cellStyle name="Hyperlink" xfId="2318" builtinId="8" hidden="1"/>
    <cellStyle name="Hyperlink" xfId="2320" builtinId="8" hidden="1"/>
    <cellStyle name="Hyperlink" xfId="2322" builtinId="8" hidden="1"/>
    <cellStyle name="Hyperlink" xfId="2324" builtinId="8" hidden="1"/>
    <cellStyle name="Hyperlink" xfId="2326" builtinId="8" hidden="1"/>
    <cellStyle name="Hyperlink" xfId="2328" builtinId="8" hidden="1"/>
    <cellStyle name="Hyperlink" xfId="2330" builtinId="8" hidden="1"/>
    <cellStyle name="Hyperlink" xfId="2332" builtinId="8" hidden="1"/>
    <cellStyle name="Hyperlink" xfId="2334" builtinId="8" hidden="1"/>
    <cellStyle name="Hyperlink" xfId="2336" builtinId="8" hidden="1"/>
    <cellStyle name="Hyperlink" xfId="2338" builtinId="8" hidden="1"/>
    <cellStyle name="Hyperlink" xfId="2340" builtinId="8" hidden="1"/>
    <cellStyle name="Hyperlink" xfId="2342" builtinId="8" hidden="1"/>
    <cellStyle name="Hyperlink" xfId="2344" builtinId="8" hidden="1"/>
    <cellStyle name="Hyperlink" xfId="2346" builtinId="8" hidden="1"/>
    <cellStyle name="Hyperlink" xfId="2348" builtinId="8" hidden="1"/>
    <cellStyle name="Hyperlink" xfId="2350" builtinId="8" hidden="1"/>
    <cellStyle name="Hyperlink" xfId="2352" builtinId="8" hidden="1"/>
    <cellStyle name="Hyperlink" xfId="2354" builtinId="8" hidden="1"/>
    <cellStyle name="Hyperlink" xfId="2356" builtinId="8" hidden="1"/>
    <cellStyle name="Hyperlink" xfId="2358" builtinId="8" hidden="1"/>
    <cellStyle name="Hyperlink" xfId="2360" builtinId="8" hidden="1"/>
    <cellStyle name="Hyperlink" xfId="2362" builtinId="8" hidden="1"/>
    <cellStyle name="Hyperlink" xfId="2364" builtinId="8" hidden="1"/>
    <cellStyle name="Hyperlink" xfId="2366" builtinId="8" hidden="1"/>
    <cellStyle name="Hyperlink" xfId="2368" builtinId="8" hidden="1"/>
    <cellStyle name="Hyperlink" xfId="2370" builtinId="8" hidden="1"/>
    <cellStyle name="Hyperlink" xfId="2372" builtinId="8" hidden="1"/>
    <cellStyle name="Hyperlink" xfId="2374" builtinId="8" hidden="1"/>
    <cellStyle name="Hyperlink" xfId="2376" builtinId="8" hidden="1"/>
    <cellStyle name="Hyperlink" xfId="2378" builtinId="8" hidden="1"/>
    <cellStyle name="Hyperlink" xfId="2380" builtinId="8" hidden="1"/>
    <cellStyle name="Hyperlink" xfId="2382" builtinId="8" hidden="1"/>
    <cellStyle name="Hyperlink" xfId="2384" builtinId="8" hidden="1"/>
    <cellStyle name="Hyperlink" xfId="2386" builtinId="8" hidden="1"/>
    <cellStyle name="Hyperlink" xfId="2388" builtinId="8" hidden="1"/>
    <cellStyle name="Hyperlink" xfId="2390" builtinId="8" hidden="1"/>
    <cellStyle name="Hyperlink" xfId="2392" builtinId="8" hidden="1"/>
    <cellStyle name="Hyperlink" xfId="2394" builtinId="8" hidden="1"/>
    <cellStyle name="Hyperlink" xfId="2396" builtinId="8" hidden="1"/>
    <cellStyle name="Hyperlink" xfId="2398" builtinId="8" hidden="1"/>
    <cellStyle name="Hyperlink" xfId="2400" builtinId="8" hidden="1"/>
    <cellStyle name="Hyperlink" xfId="2402" builtinId="8" hidden="1"/>
    <cellStyle name="Hyperlink" xfId="2404" builtinId="8" hidden="1"/>
    <cellStyle name="Hyperlink" xfId="2406" builtinId="8" hidden="1"/>
    <cellStyle name="Hyperlink" xfId="2408" builtinId="8" hidden="1"/>
    <cellStyle name="Hyperlink" xfId="2410" builtinId="8" hidden="1"/>
    <cellStyle name="Hyperlink" xfId="2412" builtinId="8" hidden="1"/>
    <cellStyle name="Hyperlink" xfId="2414" builtinId="8" hidden="1"/>
    <cellStyle name="Hyperlink" xfId="2416" builtinId="8" hidden="1"/>
    <cellStyle name="Hyperlink" xfId="2418" builtinId="8" hidden="1"/>
    <cellStyle name="Hyperlink" xfId="2420" builtinId="8" hidden="1"/>
    <cellStyle name="Hyperlink" xfId="2422" builtinId="8" hidden="1"/>
    <cellStyle name="Hyperlink" xfId="2424" builtinId="8" hidden="1"/>
    <cellStyle name="Hyperlink" xfId="2426" builtinId="8" hidden="1"/>
    <cellStyle name="Hyperlink" xfId="2428" builtinId="8" hidden="1"/>
    <cellStyle name="Hyperlink" xfId="2430" builtinId="8" hidden="1"/>
    <cellStyle name="Hyperlink" xfId="2432" builtinId="8" hidden="1"/>
    <cellStyle name="Hyperlink" xfId="2434" builtinId="8" hidden="1"/>
    <cellStyle name="Hyperlink" xfId="2436" builtinId="8" hidden="1"/>
    <cellStyle name="Hyperlink" xfId="2438" builtinId="8" hidden="1"/>
    <cellStyle name="Hyperlink" xfId="2440" builtinId="8" hidden="1"/>
    <cellStyle name="Hyperlink" xfId="2442" builtinId="8" hidden="1"/>
    <cellStyle name="Hyperlink" xfId="2444" builtinId="8" hidden="1"/>
    <cellStyle name="Hyperlink" xfId="2446" builtinId="8" hidden="1"/>
    <cellStyle name="Hyperlink" xfId="2448" builtinId="8" hidden="1"/>
    <cellStyle name="Hyperlink" xfId="2450" builtinId="8" hidden="1"/>
    <cellStyle name="Hyperlink" xfId="2452" builtinId="8" hidden="1"/>
    <cellStyle name="Hyperlink" xfId="2454" builtinId="8" hidden="1"/>
    <cellStyle name="Hyperlink" xfId="2456" builtinId="8" hidden="1"/>
    <cellStyle name="Hyperlink" xfId="2458" builtinId="8" hidden="1"/>
    <cellStyle name="Hyperlink" xfId="2460" builtinId="8" hidden="1"/>
    <cellStyle name="Hyperlink" xfId="2462" builtinId="8" hidden="1"/>
    <cellStyle name="Hyperlink" xfId="2464" builtinId="8" hidden="1"/>
    <cellStyle name="Hyperlink" xfId="2466" builtinId="8" hidden="1"/>
    <cellStyle name="Hyperlink" xfId="2468" builtinId="8" hidden="1"/>
    <cellStyle name="Hyperlink" xfId="2470" builtinId="8" hidden="1"/>
    <cellStyle name="Hyperlink" xfId="2472" builtinId="8" hidden="1"/>
    <cellStyle name="Hyperlink" xfId="2474" builtinId="8" hidden="1"/>
    <cellStyle name="Hyperlink" xfId="2476" builtinId="8" hidden="1"/>
    <cellStyle name="Hyperlink" xfId="2478" builtinId="8" hidden="1"/>
    <cellStyle name="Hyperlink" xfId="2480" builtinId="8" hidden="1"/>
    <cellStyle name="Hyperlink" xfId="2482" builtinId="8" hidden="1"/>
    <cellStyle name="Hyperlink" xfId="2484" builtinId="8" hidden="1"/>
    <cellStyle name="Hyperlink" xfId="2486" builtinId="8" hidden="1"/>
    <cellStyle name="Hyperlink" xfId="2488" builtinId="8" hidden="1"/>
    <cellStyle name="Hyperlink" xfId="2490" builtinId="8" hidden="1"/>
    <cellStyle name="Hyperlink" xfId="2492" builtinId="8" hidden="1"/>
    <cellStyle name="Hyperlink" xfId="2494" builtinId="8" hidden="1"/>
    <cellStyle name="Hyperlink" xfId="2496" builtinId="8" hidden="1"/>
    <cellStyle name="Hyperlink" xfId="2498" builtinId="8" hidden="1"/>
    <cellStyle name="Hyperlink" xfId="2500" builtinId="8" hidden="1"/>
    <cellStyle name="Hyperlink" xfId="2502" builtinId="8" hidden="1"/>
    <cellStyle name="Hyperlink" xfId="2504" builtinId="8" hidden="1"/>
    <cellStyle name="Hyperlink" xfId="2506" builtinId="8" hidden="1"/>
    <cellStyle name="Hyperlink" xfId="2508" builtinId="8" hidden="1"/>
    <cellStyle name="Hyperlink" xfId="2510" builtinId="8" hidden="1"/>
    <cellStyle name="Hyperlink" xfId="2512" builtinId="8" hidden="1"/>
    <cellStyle name="Hyperlink" xfId="2514" builtinId="8" hidden="1"/>
    <cellStyle name="Hyperlink" xfId="2516" builtinId="8" hidden="1"/>
    <cellStyle name="Hyperlink" xfId="2518" builtinId="8" hidden="1"/>
    <cellStyle name="Hyperlink" xfId="2520" builtinId="8" hidden="1"/>
    <cellStyle name="Hyperlink" xfId="2522" builtinId="8" hidden="1"/>
    <cellStyle name="Hyperlink" xfId="2524" builtinId="8" hidden="1"/>
    <cellStyle name="Hyperlink" xfId="2526" builtinId="8" hidden="1"/>
    <cellStyle name="Hyperlink" xfId="2528" builtinId="8" hidden="1"/>
    <cellStyle name="Hyperlink" xfId="2530" builtinId="8" hidden="1"/>
    <cellStyle name="Hyperlink" xfId="2532" builtinId="8" hidden="1"/>
    <cellStyle name="Hyperlink" xfId="2534" builtinId="8" hidden="1"/>
    <cellStyle name="Hyperlink" xfId="2536" builtinId="8" hidden="1"/>
    <cellStyle name="Hyperlink" xfId="2538" builtinId="8" hidden="1"/>
    <cellStyle name="Hyperlink" xfId="2540" builtinId="8" hidden="1"/>
    <cellStyle name="Hyperlink" xfId="2542" builtinId="8" hidden="1"/>
    <cellStyle name="Hyperlink" xfId="2544" builtinId="8" hidden="1"/>
    <cellStyle name="Hyperlink" xfId="2546" builtinId="8" hidden="1"/>
    <cellStyle name="Hyperlink" xfId="2548" builtinId="8" hidden="1"/>
    <cellStyle name="Hyperlink" xfId="2550" builtinId="8" hidden="1"/>
    <cellStyle name="Hyperlink" xfId="2552" builtinId="8" hidden="1"/>
    <cellStyle name="Hyperlink" xfId="2554" builtinId="8" hidden="1"/>
    <cellStyle name="Hyperlink" xfId="2556" builtinId="8" hidden="1"/>
    <cellStyle name="Hyperlink" xfId="2558" builtinId="8" hidden="1"/>
    <cellStyle name="Hyperlink" xfId="2560" builtinId="8" hidden="1"/>
    <cellStyle name="Hyperlink" xfId="2562" builtinId="8" hidden="1"/>
    <cellStyle name="Hyperlink" xfId="2564" builtinId="8" hidden="1"/>
    <cellStyle name="Hyperlink" xfId="2566" builtinId="8" hidden="1"/>
    <cellStyle name="Hyperlink" xfId="2568" builtinId="8" hidden="1"/>
    <cellStyle name="Hyperlink" xfId="2570" builtinId="8" hidden="1"/>
    <cellStyle name="Hyperlink" xfId="2572" builtinId="8" hidden="1"/>
    <cellStyle name="Hyperlink" xfId="2574" builtinId="8" hidden="1"/>
    <cellStyle name="Hyperlink" xfId="2576" builtinId="8" hidden="1"/>
    <cellStyle name="Hyperlink" xfId="2578" builtinId="8" hidden="1"/>
    <cellStyle name="Hyperlink" xfId="2580" builtinId="8" hidden="1"/>
    <cellStyle name="Hyperlink" xfId="2582" builtinId="8" hidden="1"/>
    <cellStyle name="Hyperlink" xfId="2584" builtinId="8" hidden="1"/>
    <cellStyle name="Hyperlink" xfId="2586" builtinId="8" hidden="1"/>
    <cellStyle name="Hyperlink" xfId="2588" builtinId="8" hidden="1"/>
    <cellStyle name="Hyperlink" xfId="2590" builtinId="8" hidden="1"/>
    <cellStyle name="Hyperlink" xfId="2592" builtinId="8" hidden="1"/>
    <cellStyle name="Hyperlink" xfId="2594" builtinId="8" hidden="1"/>
    <cellStyle name="Hyperlink" xfId="2596" builtinId="8" hidden="1"/>
    <cellStyle name="Hyperlink" xfId="2598" builtinId="8" hidden="1"/>
    <cellStyle name="Hyperlink" xfId="2600" builtinId="8" hidden="1"/>
    <cellStyle name="Hyperlink" xfId="2602" builtinId="8" hidden="1"/>
    <cellStyle name="Hyperlink" xfId="2604" builtinId="8" hidden="1"/>
    <cellStyle name="Hyperlink" xfId="2606" builtinId="8" hidden="1"/>
    <cellStyle name="Hyperlink" xfId="2608" builtinId="8" hidden="1"/>
    <cellStyle name="Hyperlink" xfId="2610" builtinId="8" hidden="1"/>
    <cellStyle name="Hyperlink" xfId="2612" builtinId="8" hidden="1"/>
    <cellStyle name="Hyperlink" xfId="2614" builtinId="8" hidden="1"/>
    <cellStyle name="Hyperlink" xfId="2616" builtinId="8" hidden="1"/>
    <cellStyle name="Hyperlink" xfId="2618" builtinId="8" hidden="1"/>
    <cellStyle name="Hyperlink" xfId="2620" builtinId="8" hidden="1"/>
    <cellStyle name="Hyperlink" xfId="2622" builtinId="8" hidden="1"/>
    <cellStyle name="Hyperlink" xfId="2624" builtinId="8" hidden="1"/>
    <cellStyle name="Hyperlink" xfId="2626" builtinId="8" hidden="1"/>
    <cellStyle name="Hyperlink" xfId="2628" builtinId="8" hidden="1"/>
    <cellStyle name="Hyperlink" xfId="2630" builtinId="8" hidden="1"/>
    <cellStyle name="Hyperlink" xfId="2632" builtinId="8" hidden="1"/>
    <cellStyle name="Hyperlink" xfId="2634" builtinId="8" hidden="1"/>
    <cellStyle name="Hyperlink" xfId="2636" builtinId="8" hidden="1"/>
    <cellStyle name="Hyperlink" xfId="2638" builtinId="8" hidden="1"/>
    <cellStyle name="Hyperlink" xfId="2640" builtinId="8" hidden="1"/>
    <cellStyle name="Hyperlink" xfId="2642" builtinId="8" hidden="1"/>
    <cellStyle name="Hyperlink" xfId="2644" builtinId="8" hidden="1"/>
    <cellStyle name="Hyperlink" xfId="2646" builtinId="8" hidden="1"/>
    <cellStyle name="Hyperlink" xfId="2648" builtinId="8" hidden="1"/>
    <cellStyle name="Hyperlink" xfId="2650" builtinId="8" hidden="1"/>
    <cellStyle name="Hyperlink" xfId="2652" builtinId="8" hidden="1"/>
    <cellStyle name="Hyperlink" xfId="2654" builtinId="8" hidden="1"/>
    <cellStyle name="Hyperlink" xfId="2656" builtinId="8" hidden="1"/>
    <cellStyle name="Hyperlink" xfId="2658" builtinId="8" hidden="1"/>
    <cellStyle name="Hyperlink" xfId="2660" builtinId="8" hidden="1"/>
    <cellStyle name="Hyperlink" xfId="2662" builtinId="8" hidden="1"/>
    <cellStyle name="Hyperlink" xfId="2664" builtinId="8" hidden="1"/>
    <cellStyle name="Hyperlink" xfId="2666" builtinId="8" hidden="1"/>
    <cellStyle name="Hyperlink" xfId="2668" builtinId="8" hidden="1"/>
    <cellStyle name="Hyperlink" xfId="2670" builtinId="8" hidden="1"/>
    <cellStyle name="Hyperlink" xfId="2672" builtinId="8" hidden="1"/>
    <cellStyle name="Hyperlink" xfId="2674" builtinId="8" hidden="1"/>
    <cellStyle name="Normal" xfId="0" builtinId="0"/>
    <cellStyle name="Normal 2" xfId="1"/>
    <cellStyle name="Normal 2 2" xfId="2678"/>
    <cellStyle name="Normal 3" xfId="2676"/>
  </cellStyles>
  <dxfs count="23"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colors>
    <mruColors>
      <color rgb="FF9966FF"/>
      <color rgb="FF9999FF"/>
      <color rgb="FF41997E"/>
      <color rgb="FF357D67"/>
      <color rgb="FF006666"/>
      <color rgb="FF6666FF"/>
      <color rgb="FF33CC33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143850</xdr:colOff>
      <xdr:row>0</xdr:row>
      <xdr:rowOff>317500</xdr:rowOff>
    </xdr:from>
    <xdr:to>
      <xdr:col>11</xdr:col>
      <xdr:colOff>789572</xdr:colOff>
      <xdr:row>3</xdr:row>
      <xdr:rowOff>124883</xdr:rowOff>
    </xdr:to>
    <xdr:sp macro="" textlink="">
      <xdr:nvSpPr>
        <xdr:cNvPr id="5238" name="Text Box 118" hidden="1">
          <a:extLst>
            <a:ext uri="{FF2B5EF4-FFF2-40B4-BE49-F238E27FC236}">
              <a16:creationId xmlns="" xmlns:a16="http://schemas.microsoft.com/office/drawing/2014/main" id="{00000000-0008-0000-0200-000076140000}"/>
            </a:ext>
          </a:extLst>
        </xdr:cNvPr>
        <xdr:cNvSpPr txBox="1">
          <a:spLocks noChangeArrowheads="1"/>
        </xdr:cNvSpPr>
      </xdr:nvSpPr>
      <xdr:spPr bwMode="auto">
        <a:xfrm>
          <a:off x="9575800" y="317500"/>
          <a:ext cx="1816100" cy="647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11</xdr:col>
      <xdr:colOff>992104</xdr:colOff>
      <xdr:row>4</xdr:row>
      <xdr:rowOff>181239</xdr:rowOff>
    </xdr:from>
    <xdr:to>
      <xdr:col>13</xdr:col>
      <xdr:colOff>576318</xdr:colOff>
      <xdr:row>5</xdr:row>
      <xdr:rowOff>109404</xdr:rowOff>
    </xdr:to>
    <xdr:sp macro="" textlink="">
      <xdr:nvSpPr>
        <xdr:cNvPr id="5237" name="Text Box 117" hidden="1">
          <a:extLst>
            <a:ext uri="{FF2B5EF4-FFF2-40B4-BE49-F238E27FC236}">
              <a16:creationId xmlns="" xmlns:a16="http://schemas.microsoft.com/office/drawing/2014/main" id="{00000000-0008-0000-0200-000075140000}"/>
            </a:ext>
          </a:extLst>
        </xdr:cNvPr>
        <xdr:cNvSpPr txBox="1">
          <a:spLocks noChangeArrowheads="1"/>
        </xdr:cNvSpPr>
      </xdr:nvSpPr>
      <xdr:spPr bwMode="auto">
        <a:xfrm>
          <a:off x="11747500" y="1422400"/>
          <a:ext cx="1790700" cy="495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7</xdr:col>
      <xdr:colOff>954673</xdr:colOff>
      <xdr:row>0</xdr:row>
      <xdr:rowOff>139700</xdr:rowOff>
    </xdr:from>
    <xdr:to>
      <xdr:col>9</xdr:col>
      <xdr:colOff>461350</xdr:colOff>
      <xdr:row>1</xdr:row>
      <xdr:rowOff>59267</xdr:rowOff>
    </xdr:to>
    <xdr:sp macro="" textlink="">
      <xdr:nvSpPr>
        <xdr:cNvPr id="5236" name="Text Box 116" hidden="1">
          <a:extLst>
            <a:ext uri="{FF2B5EF4-FFF2-40B4-BE49-F238E27FC236}">
              <a16:creationId xmlns="" xmlns:a16="http://schemas.microsoft.com/office/drawing/2014/main" id="{00000000-0008-0000-0200-000074140000}"/>
            </a:ext>
          </a:extLst>
        </xdr:cNvPr>
        <xdr:cNvSpPr txBox="1">
          <a:spLocks noChangeArrowheads="1"/>
        </xdr:cNvSpPr>
      </xdr:nvSpPr>
      <xdr:spPr bwMode="auto">
        <a:xfrm>
          <a:off x="6883400" y="139700"/>
          <a:ext cx="1841500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6</xdr:col>
      <xdr:colOff>182617</xdr:colOff>
      <xdr:row>0</xdr:row>
      <xdr:rowOff>152400</xdr:rowOff>
    </xdr:from>
    <xdr:to>
      <xdr:col>7</xdr:col>
      <xdr:colOff>689950</xdr:colOff>
      <xdr:row>2</xdr:row>
      <xdr:rowOff>211138</xdr:rowOff>
    </xdr:to>
    <xdr:sp macro="" textlink="">
      <xdr:nvSpPr>
        <xdr:cNvPr id="5235" name="Text Box 115" hidden="1">
          <a:extLst>
            <a:ext uri="{FF2B5EF4-FFF2-40B4-BE49-F238E27FC236}">
              <a16:creationId xmlns="" xmlns:a16="http://schemas.microsoft.com/office/drawing/2014/main" id="{00000000-0008-0000-0200-000073140000}"/>
            </a:ext>
          </a:extLst>
        </xdr:cNvPr>
        <xdr:cNvSpPr txBox="1">
          <a:spLocks noChangeArrowheads="1"/>
        </xdr:cNvSpPr>
      </xdr:nvSpPr>
      <xdr:spPr bwMode="auto">
        <a:xfrm>
          <a:off x="4787900" y="152400"/>
          <a:ext cx="1828800" cy="647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6</xdr:col>
      <xdr:colOff>169917</xdr:colOff>
      <xdr:row>0</xdr:row>
      <xdr:rowOff>152400</xdr:rowOff>
    </xdr:from>
    <xdr:to>
      <xdr:col>7</xdr:col>
      <xdr:colOff>689950</xdr:colOff>
      <xdr:row>2</xdr:row>
      <xdr:rowOff>211138</xdr:rowOff>
    </xdr:to>
    <xdr:sp macro="" textlink="">
      <xdr:nvSpPr>
        <xdr:cNvPr id="5234" name="Text Box 114" hidden="1">
          <a:extLst>
            <a:ext uri="{FF2B5EF4-FFF2-40B4-BE49-F238E27FC236}">
              <a16:creationId xmlns="" xmlns:a16="http://schemas.microsoft.com/office/drawing/2014/main" id="{00000000-0008-0000-0200-000072140000}"/>
            </a:ext>
          </a:extLst>
        </xdr:cNvPr>
        <xdr:cNvSpPr txBox="1">
          <a:spLocks noChangeArrowheads="1"/>
        </xdr:cNvSpPr>
      </xdr:nvSpPr>
      <xdr:spPr bwMode="auto">
        <a:xfrm>
          <a:off x="4775200" y="152400"/>
          <a:ext cx="1841500" cy="647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6</xdr:col>
      <xdr:colOff>157217</xdr:colOff>
      <xdr:row>0</xdr:row>
      <xdr:rowOff>152400</xdr:rowOff>
    </xdr:from>
    <xdr:to>
      <xdr:col>7</xdr:col>
      <xdr:colOff>664550</xdr:colOff>
      <xdr:row>2</xdr:row>
      <xdr:rowOff>61384</xdr:rowOff>
    </xdr:to>
    <xdr:sp macro="" textlink="">
      <xdr:nvSpPr>
        <xdr:cNvPr id="5233" name="Text Box 113" hidden="1">
          <a:extLst>
            <a:ext uri="{FF2B5EF4-FFF2-40B4-BE49-F238E27FC236}">
              <a16:creationId xmlns="" xmlns:a16="http://schemas.microsoft.com/office/drawing/2014/main" id="{00000000-0008-0000-0200-000071140000}"/>
            </a:ext>
          </a:extLst>
        </xdr:cNvPr>
        <xdr:cNvSpPr txBox="1">
          <a:spLocks noChangeArrowheads="1"/>
        </xdr:cNvSpPr>
      </xdr:nvSpPr>
      <xdr:spPr bwMode="auto">
        <a:xfrm>
          <a:off x="4762500" y="152400"/>
          <a:ext cx="1828800" cy="495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6</xdr:col>
      <xdr:colOff>157217</xdr:colOff>
      <xdr:row>0</xdr:row>
      <xdr:rowOff>152400</xdr:rowOff>
    </xdr:from>
    <xdr:to>
      <xdr:col>7</xdr:col>
      <xdr:colOff>664550</xdr:colOff>
      <xdr:row>2</xdr:row>
      <xdr:rowOff>61384</xdr:rowOff>
    </xdr:to>
    <xdr:sp macro="" textlink="">
      <xdr:nvSpPr>
        <xdr:cNvPr id="5232" name="Text Box 112" hidden="1">
          <a:extLst>
            <a:ext uri="{FF2B5EF4-FFF2-40B4-BE49-F238E27FC236}">
              <a16:creationId xmlns="" xmlns:a16="http://schemas.microsoft.com/office/drawing/2014/main" id="{00000000-0008-0000-0200-000070140000}"/>
            </a:ext>
          </a:extLst>
        </xdr:cNvPr>
        <xdr:cNvSpPr txBox="1">
          <a:spLocks noChangeArrowheads="1"/>
        </xdr:cNvSpPr>
      </xdr:nvSpPr>
      <xdr:spPr bwMode="auto">
        <a:xfrm>
          <a:off x="4762500" y="152400"/>
          <a:ext cx="1828800" cy="495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11</xdr:col>
      <xdr:colOff>966704</xdr:colOff>
      <xdr:row>0</xdr:row>
      <xdr:rowOff>152400</xdr:rowOff>
    </xdr:from>
    <xdr:to>
      <xdr:col>13</xdr:col>
      <xdr:colOff>576318</xdr:colOff>
      <xdr:row>2</xdr:row>
      <xdr:rowOff>61384</xdr:rowOff>
    </xdr:to>
    <xdr:sp macro="" textlink="">
      <xdr:nvSpPr>
        <xdr:cNvPr id="5231" name="Text Box 111" hidden="1">
          <a:extLst>
            <a:ext uri="{FF2B5EF4-FFF2-40B4-BE49-F238E27FC236}">
              <a16:creationId xmlns="" xmlns:a16="http://schemas.microsoft.com/office/drawing/2014/main" id="{00000000-0008-0000-0200-00006F140000}"/>
            </a:ext>
          </a:extLst>
        </xdr:cNvPr>
        <xdr:cNvSpPr txBox="1">
          <a:spLocks noChangeArrowheads="1"/>
        </xdr:cNvSpPr>
      </xdr:nvSpPr>
      <xdr:spPr bwMode="auto">
        <a:xfrm>
          <a:off x="11722100" y="152400"/>
          <a:ext cx="1828800" cy="495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11</xdr:col>
      <xdr:colOff>992104</xdr:colOff>
      <xdr:row>0</xdr:row>
      <xdr:rowOff>317500</xdr:rowOff>
    </xdr:from>
    <xdr:to>
      <xdr:col>13</xdr:col>
      <xdr:colOff>576318</xdr:colOff>
      <xdr:row>2</xdr:row>
      <xdr:rowOff>74084</xdr:rowOff>
    </xdr:to>
    <xdr:sp macro="" textlink="">
      <xdr:nvSpPr>
        <xdr:cNvPr id="5230" name="Text Box 110" hidden="1">
          <a:extLst>
            <a:ext uri="{FF2B5EF4-FFF2-40B4-BE49-F238E27FC236}">
              <a16:creationId xmlns="" xmlns:a16="http://schemas.microsoft.com/office/drawing/2014/main" id="{00000000-0008-0000-0200-00006E140000}"/>
            </a:ext>
          </a:extLst>
        </xdr:cNvPr>
        <xdr:cNvSpPr txBox="1">
          <a:spLocks noChangeArrowheads="1"/>
        </xdr:cNvSpPr>
      </xdr:nvSpPr>
      <xdr:spPr bwMode="auto">
        <a:xfrm>
          <a:off x="11747500" y="317500"/>
          <a:ext cx="1816100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11</xdr:col>
      <xdr:colOff>979404</xdr:colOff>
      <xdr:row>0</xdr:row>
      <xdr:rowOff>317500</xdr:rowOff>
    </xdr:from>
    <xdr:to>
      <xdr:col>13</xdr:col>
      <xdr:colOff>576318</xdr:colOff>
      <xdr:row>0</xdr:row>
      <xdr:rowOff>317500</xdr:rowOff>
    </xdr:to>
    <xdr:sp macro="" textlink="">
      <xdr:nvSpPr>
        <xdr:cNvPr id="5229" name="Text Box 109" hidden="1">
          <a:extLst>
            <a:ext uri="{FF2B5EF4-FFF2-40B4-BE49-F238E27FC236}">
              <a16:creationId xmlns="" xmlns:a16="http://schemas.microsoft.com/office/drawing/2014/main" id="{00000000-0008-0000-0200-00006D140000}"/>
            </a:ext>
          </a:extLst>
        </xdr:cNvPr>
        <xdr:cNvSpPr txBox="1">
          <a:spLocks noChangeArrowheads="1"/>
        </xdr:cNvSpPr>
      </xdr:nvSpPr>
      <xdr:spPr bwMode="auto">
        <a:xfrm>
          <a:off x="11734800" y="317500"/>
          <a:ext cx="1828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11</xdr:col>
      <xdr:colOff>992104</xdr:colOff>
      <xdr:row>0</xdr:row>
      <xdr:rowOff>317500</xdr:rowOff>
    </xdr:from>
    <xdr:to>
      <xdr:col>13</xdr:col>
      <xdr:colOff>576318</xdr:colOff>
      <xdr:row>2</xdr:row>
      <xdr:rowOff>74084</xdr:rowOff>
    </xdr:to>
    <xdr:sp macro="" textlink="">
      <xdr:nvSpPr>
        <xdr:cNvPr id="5228" name="Text Box 108" hidden="1">
          <a:extLst>
            <a:ext uri="{FF2B5EF4-FFF2-40B4-BE49-F238E27FC236}">
              <a16:creationId xmlns="" xmlns:a16="http://schemas.microsoft.com/office/drawing/2014/main" id="{00000000-0008-0000-0200-00006C140000}"/>
            </a:ext>
          </a:extLst>
        </xdr:cNvPr>
        <xdr:cNvSpPr txBox="1">
          <a:spLocks noChangeArrowheads="1"/>
        </xdr:cNvSpPr>
      </xdr:nvSpPr>
      <xdr:spPr bwMode="auto">
        <a:xfrm>
          <a:off x="11747500" y="317500"/>
          <a:ext cx="1816100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11</xdr:col>
      <xdr:colOff>979404</xdr:colOff>
      <xdr:row>0</xdr:row>
      <xdr:rowOff>317500</xdr:rowOff>
    </xdr:from>
    <xdr:to>
      <xdr:col>13</xdr:col>
      <xdr:colOff>576318</xdr:colOff>
      <xdr:row>0</xdr:row>
      <xdr:rowOff>317500</xdr:rowOff>
    </xdr:to>
    <xdr:sp macro="" textlink="">
      <xdr:nvSpPr>
        <xdr:cNvPr id="5227" name="Text Box 107" hidden="1">
          <a:extLst>
            <a:ext uri="{FF2B5EF4-FFF2-40B4-BE49-F238E27FC236}">
              <a16:creationId xmlns="" xmlns:a16="http://schemas.microsoft.com/office/drawing/2014/main" id="{00000000-0008-0000-0200-00006B140000}"/>
            </a:ext>
          </a:extLst>
        </xdr:cNvPr>
        <xdr:cNvSpPr txBox="1">
          <a:spLocks noChangeArrowheads="1"/>
        </xdr:cNvSpPr>
      </xdr:nvSpPr>
      <xdr:spPr bwMode="auto">
        <a:xfrm>
          <a:off x="11734800" y="317500"/>
          <a:ext cx="1828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15</xdr:col>
      <xdr:colOff>296918</xdr:colOff>
      <xdr:row>8</xdr:row>
      <xdr:rowOff>376106</xdr:rowOff>
    </xdr:from>
    <xdr:to>
      <xdr:col>16</xdr:col>
      <xdr:colOff>868418</xdr:colOff>
      <xdr:row>9</xdr:row>
      <xdr:rowOff>236404</xdr:rowOff>
    </xdr:to>
    <xdr:sp macro="" textlink="">
      <xdr:nvSpPr>
        <xdr:cNvPr id="5226" name="Text Box 106" hidden="1">
          <a:extLst>
            <a:ext uri="{FF2B5EF4-FFF2-40B4-BE49-F238E27FC236}">
              <a16:creationId xmlns="" xmlns:a16="http://schemas.microsoft.com/office/drawing/2014/main" id="{00000000-0008-0000-0200-00006A140000}"/>
            </a:ext>
          </a:extLst>
        </xdr:cNvPr>
        <xdr:cNvSpPr txBox="1">
          <a:spLocks noChangeArrowheads="1"/>
        </xdr:cNvSpPr>
      </xdr:nvSpPr>
      <xdr:spPr bwMode="auto">
        <a:xfrm>
          <a:off x="15633700" y="3975100"/>
          <a:ext cx="1828800" cy="457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14</xdr:col>
      <xdr:colOff>436619</xdr:colOff>
      <xdr:row>4</xdr:row>
      <xdr:rowOff>181239</xdr:rowOff>
    </xdr:from>
    <xdr:to>
      <xdr:col>16</xdr:col>
      <xdr:colOff>40273</xdr:colOff>
      <xdr:row>5</xdr:row>
      <xdr:rowOff>414204</xdr:rowOff>
    </xdr:to>
    <xdr:sp macro="" textlink="">
      <xdr:nvSpPr>
        <xdr:cNvPr id="5225" name="Text Box 105" hidden="1">
          <a:extLst>
            <a:ext uri="{FF2B5EF4-FFF2-40B4-BE49-F238E27FC236}">
              <a16:creationId xmlns="" xmlns:a16="http://schemas.microsoft.com/office/drawing/2014/main" id="{00000000-0008-0000-0200-000069140000}"/>
            </a:ext>
          </a:extLst>
        </xdr:cNvPr>
        <xdr:cNvSpPr txBox="1">
          <a:spLocks noChangeArrowheads="1"/>
        </xdr:cNvSpPr>
      </xdr:nvSpPr>
      <xdr:spPr bwMode="auto">
        <a:xfrm>
          <a:off x="14668500" y="1422400"/>
          <a:ext cx="1816100" cy="800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10</xdr:col>
      <xdr:colOff>347050</xdr:colOff>
      <xdr:row>0</xdr:row>
      <xdr:rowOff>152400</xdr:rowOff>
    </xdr:from>
    <xdr:to>
      <xdr:col>11</xdr:col>
      <xdr:colOff>855717</xdr:colOff>
      <xdr:row>2</xdr:row>
      <xdr:rowOff>61384</xdr:rowOff>
    </xdr:to>
    <xdr:sp macro="" textlink="">
      <xdr:nvSpPr>
        <xdr:cNvPr id="5224" name="Text Box 104" hidden="1">
          <a:extLst>
            <a:ext uri="{FF2B5EF4-FFF2-40B4-BE49-F238E27FC236}">
              <a16:creationId xmlns="" xmlns:a16="http://schemas.microsoft.com/office/drawing/2014/main" id="{00000000-0008-0000-0200-000068140000}"/>
            </a:ext>
          </a:extLst>
        </xdr:cNvPr>
        <xdr:cNvSpPr txBox="1">
          <a:spLocks noChangeArrowheads="1"/>
        </xdr:cNvSpPr>
      </xdr:nvSpPr>
      <xdr:spPr bwMode="auto">
        <a:xfrm>
          <a:off x="9779000" y="152400"/>
          <a:ext cx="1816100" cy="495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9</xdr:col>
      <xdr:colOff>524850</xdr:colOff>
      <xdr:row>0</xdr:row>
      <xdr:rowOff>152400</xdr:rowOff>
    </xdr:from>
    <xdr:to>
      <xdr:col>11</xdr:col>
      <xdr:colOff>14204</xdr:colOff>
      <xdr:row>2</xdr:row>
      <xdr:rowOff>61384</xdr:rowOff>
    </xdr:to>
    <xdr:sp macro="" textlink="">
      <xdr:nvSpPr>
        <xdr:cNvPr id="5223" name="Text Box 103" hidden="1">
          <a:extLst>
            <a:ext uri="{FF2B5EF4-FFF2-40B4-BE49-F238E27FC236}">
              <a16:creationId xmlns="" xmlns:a16="http://schemas.microsoft.com/office/drawing/2014/main" id="{00000000-0008-0000-0200-000067140000}"/>
            </a:ext>
          </a:extLst>
        </xdr:cNvPr>
        <xdr:cNvSpPr txBox="1">
          <a:spLocks noChangeArrowheads="1"/>
        </xdr:cNvSpPr>
      </xdr:nvSpPr>
      <xdr:spPr bwMode="auto">
        <a:xfrm>
          <a:off x="8788400" y="152400"/>
          <a:ext cx="1828800" cy="495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4</xdr:col>
      <xdr:colOff>550036</xdr:colOff>
      <xdr:row>0</xdr:row>
      <xdr:rowOff>317500</xdr:rowOff>
    </xdr:from>
    <xdr:to>
      <xdr:col>6</xdr:col>
      <xdr:colOff>26903</xdr:colOff>
      <xdr:row>2</xdr:row>
      <xdr:rowOff>74084</xdr:rowOff>
    </xdr:to>
    <xdr:sp macro="" textlink="">
      <xdr:nvSpPr>
        <xdr:cNvPr id="5222" name="Text Box 102" hidden="1">
          <a:extLst>
            <a:ext uri="{FF2B5EF4-FFF2-40B4-BE49-F238E27FC236}">
              <a16:creationId xmlns="" xmlns:a16="http://schemas.microsoft.com/office/drawing/2014/main" id="{00000000-0008-0000-0200-000066140000}"/>
            </a:ext>
          </a:extLst>
        </xdr:cNvPr>
        <xdr:cNvSpPr txBox="1">
          <a:spLocks noChangeArrowheads="1"/>
        </xdr:cNvSpPr>
      </xdr:nvSpPr>
      <xdr:spPr bwMode="auto">
        <a:xfrm>
          <a:off x="2819400" y="317500"/>
          <a:ext cx="1816100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4</xdr:col>
      <xdr:colOff>537336</xdr:colOff>
      <xdr:row>0</xdr:row>
      <xdr:rowOff>317500</xdr:rowOff>
    </xdr:from>
    <xdr:to>
      <xdr:col>6</xdr:col>
      <xdr:colOff>26903</xdr:colOff>
      <xdr:row>0</xdr:row>
      <xdr:rowOff>317500</xdr:rowOff>
    </xdr:to>
    <xdr:sp macro="" textlink="">
      <xdr:nvSpPr>
        <xdr:cNvPr id="5221" name="Text Box 101" hidden="1">
          <a:extLst>
            <a:ext uri="{FF2B5EF4-FFF2-40B4-BE49-F238E27FC236}">
              <a16:creationId xmlns="" xmlns:a16="http://schemas.microsoft.com/office/drawing/2014/main" id="{00000000-0008-0000-0200-000065140000}"/>
            </a:ext>
          </a:extLst>
        </xdr:cNvPr>
        <xdr:cNvSpPr txBox="1">
          <a:spLocks noChangeArrowheads="1"/>
        </xdr:cNvSpPr>
      </xdr:nvSpPr>
      <xdr:spPr bwMode="auto">
        <a:xfrm>
          <a:off x="2806700" y="317500"/>
          <a:ext cx="1828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9</xdr:col>
      <xdr:colOff>665219</xdr:colOff>
      <xdr:row>0</xdr:row>
      <xdr:rowOff>152400</xdr:rowOff>
    </xdr:from>
    <xdr:to>
      <xdr:col>10</xdr:col>
      <xdr:colOff>992772</xdr:colOff>
      <xdr:row>2</xdr:row>
      <xdr:rowOff>211138</xdr:rowOff>
    </xdr:to>
    <xdr:sp macro="" textlink="">
      <xdr:nvSpPr>
        <xdr:cNvPr id="5220" name="Text Box 100" hidden="1">
          <a:extLst>
            <a:ext uri="{FF2B5EF4-FFF2-40B4-BE49-F238E27FC236}">
              <a16:creationId xmlns="" xmlns:a16="http://schemas.microsoft.com/office/drawing/2014/main" id="{00000000-0008-0000-0200-000064140000}"/>
            </a:ext>
          </a:extLst>
        </xdr:cNvPr>
        <xdr:cNvSpPr txBox="1">
          <a:spLocks noChangeArrowheads="1"/>
        </xdr:cNvSpPr>
      </xdr:nvSpPr>
      <xdr:spPr bwMode="auto">
        <a:xfrm>
          <a:off x="8928100" y="152400"/>
          <a:ext cx="1587500" cy="647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4</xdr:col>
      <xdr:colOff>664336</xdr:colOff>
      <xdr:row>0</xdr:row>
      <xdr:rowOff>317500</xdr:rowOff>
    </xdr:from>
    <xdr:to>
      <xdr:col>5</xdr:col>
      <xdr:colOff>931248</xdr:colOff>
      <xdr:row>3</xdr:row>
      <xdr:rowOff>124883</xdr:rowOff>
    </xdr:to>
    <xdr:sp macro="" textlink="">
      <xdr:nvSpPr>
        <xdr:cNvPr id="5219" name="Text Box 99" hidden="1">
          <a:extLst>
            <a:ext uri="{FF2B5EF4-FFF2-40B4-BE49-F238E27FC236}">
              <a16:creationId xmlns="" xmlns:a16="http://schemas.microsoft.com/office/drawing/2014/main" id="{00000000-0008-0000-0200-000063140000}"/>
            </a:ext>
          </a:extLst>
        </xdr:cNvPr>
        <xdr:cNvSpPr txBox="1">
          <a:spLocks noChangeArrowheads="1"/>
        </xdr:cNvSpPr>
      </xdr:nvSpPr>
      <xdr:spPr bwMode="auto">
        <a:xfrm>
          <a:off x="2933700" y="317500"/>
          <a:ext cx="1587500" cy="647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7</xdr:col>
      <xdr:colOff>980073</xdr:colOff>
      <xdr:row>0</xdr:row>
      <xdr:rowOff>152400</xdr:rowOff>
    </xdr:from>
    <xdr:to>
      <xdr:col>9</xdr:col>
      <xdr:colOff>258818</xdr:colOff>
      <xdr:row>0</xdr:row>
      <xdr:rowOff>152400</xdr:rowOff>
    </xdr:to>
    <xdr:sp macro="" textlink="">
      <xdr:nvSpPr>
        <xdr:cNvPr id="5218" name="Text Box 98" hidden="1">
          <a:extLst>
            <a:ext uri="{FF2B5EF4-FFF2-40B4-BE49-F238E27FC236}">
              <a16:creationId xmlns="" xmlns:a16="http://schemas.microsoft.com/office/drawing/2014/main" id="{00000000-0008-0000-0200-000062140000}"/>
            </a:ext>
          </a:extLst>
        </xdr:cNvPr>
        <xdr:cNvSpPr txBox="1">
          <a:spLocks noChangeArrowheads="1"/>
        </xdr:cNvSpPr>
      </xdr:nvSpPr>
      <xdr:spPr bwMode="auto">
        <a:xfrm>
          <a:off x="6908800" y="152400"/>
          <a:ext cx="1587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11</xdr:col>
      <xdr:colOff>283550</xdr:colOff>
      <xdr:row>0</xdr:row>
      <xdr:rowOff>152400</xdr:rowOff>
    </xdr:from>
    <xdr:to>
      <xdr:col>12</xdr:col>
      <xdr:colOff>700673</xdr:colOff>
      <xdr:row>2</xdr:row>
      <xdr:rowOff>211138</xdr:rowOff>
    </xdr:to>
    <xdr:sp macro="" textlink="">
      <xdr:nvSpPr>
        <xdr:cNvPr id="5217" name="Text Box 97" hidden="1">
          <a:extLst>
            <a:ext uri="{FF2B5EF4-FFF2-40B4-BE49-F238E27FC236}">
              <a16:creationId xmlns="" xmlns:a16="http://schemas.microsoft.com/office/drawing/2014/main" id="{00000000-0008-0000-0200-000061140000}"/>
            </a:ext>
          </a:extLst>
        </xdr:cNvPr>
        <xdr:cNvSpPr txBox="1">
          <a:spLocks noChangeArrowheads="1"/>
        </xdr:cNvSpPr>
      </xdr:nvSpPr>
      <xdr:spPr bwMode="auto">
        <a:xfrm>
          <a:off x="10883900" y="152400"/>
          <a:ext cx="1587500" cy="647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absolute">
    <xdr:from>
      <xdr:col>11</xdr:col>
      <xdr:colOff>905849</xdr:colOff>
      <xdr:row>0</xdr:row>
      <xdr:rowOff>152400</xdr:rowOff>
    </xdr:from>
    <xdr:to>
      <xdr:col>13</xdr:col>
      <xdr:colOff>309618</xdr:colOff>
      <xdr:row>2</xdr:row>
      <xdr:rowOff>211138</xdr:rowOff>
    </xdr:to>
    <xdr:sp macro="" textlink="">
      <xdr:nvSpPr>
        <xdr:cNvPr id="5216" name="Text Box 96" hidden="1">
          <a:extLst>
            <a:ext uri="{FF2B5EF4-FFF2-40B4-BE49-F238E27FC236}">
              <a16:creationId xmlns="" xmlns:a16="http://schemas.microsoft.com/office/drawing/2014/main" id="{00000000-0008-0000-0200-000060140000}"/>
            </a:ext>
          </a:extLst>
        </xdr:cNvPr>
        <xdr:cNvSpPr txBox="1">
          <a:spLocks noChangeArrowheads="1"/>
        </xdr:cNvSpPr>
      </xdr:nvSpPr>
      <xdr:spPr bwMode="auto">
        <a:xfrm>
          <a:off x="11658600" y="152400"/>
          <a:ext cx="1587500" cy="647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blurRad="63500" dist="38099" dir="2700000" algn="ctr" rotWithShape="0">
            <a:srgbClr val="000000">
              <a:alpha val="74998"/>
            </a:srgbClr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175"/>
  <sheetViews>
    <sheetView tabSelected="1" zoomScaleNormal="100" zoomScalePageLayoutView="96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1" sqref="K1"/>
    </sheetView>
  </sheetViews>
  <sheetFormatPr defaultColWidth="20" defaultRowHeight="13.8" x14ac:dyDescent="0.25"/>
  <cols>
    <col min="1" max="1" width="7.08984375" style="68" customWidth="1"/>
    <col min="2" max="2" width="6.453125" style="60" customWidth="1"/>
    <col min="3" max="3" width="10.36328125" style="51" customWidth="1"/>
    <col min="4" max="4" width="1.6328125" style="1" customWidth="1"/>
    <col min="5" max="15" width="13.36328125" style="1" customWidth="1"/>
    <col min="16" max="16" width="13.36328125" style="187" customWidth="1"/>
    <col min="17" max="33" width="13.36328125" style="1" customWidth="1"/>
    <col min="34" max="34" width="13.36328125" style="98" customWidth="1"/>
    <col min="35" max="35" width="13.36328125" style="1" customWidth="1"/>
    <col min="36" max="36" width="2.26953125" style="41" customWidth="1"/>
    <col min="37" max="37" width="11.26953125" style="1" customWidth="1"/>
    <col min="38" max="38" width="12" style="1" customWidth="1"/>
    <col min="39" max="16384" width="20" style="1"/>
  </cols>
  <sheetData>
    <row r="1" spans="1:50" ht="33" customHeight="1" x14ac:dyDescent="0.3">
      <c r="B1" s="53"/>
      <c r="D1" s="2"/>
      <c r="E1" s="49" t="s">
        <v>137</v>
      </c>
      <c r="F1" s="2"/>
      <c r="G1" s="2"/>
      <c r="H1" s="222"/>
      <c r="I1" s="23"/>
      <c r="J1" s="2"/>
      <c r="K1" s="2"/>
      <c r="L1" s="83" t="s">
        <v>354</v>
      </c>
      <c r="M1" s="135">
        <v>41964</v>
      </c>
      <c r="N1" s="2" t="s">
        <v>348</v>
      </c>
      <c r="O1" s="2"/>
      <c r="P1" s="36"/>
      <c r="Q1" s="2"/>
      <c r="R1" s="2"/>
      <c r="S1" s="2"/>
      <c r="T1" s="2"/>
      <c r="U1" s="2"/>
      <c r="V1" s="2"/>
      <c r="W1" s="2"/>
      <c r="X1" s="2" t="s">
        <v>95</v>
      </c>
      <c r="Y1" s="2"/>
      <c r="Z1" s="2"/>
      <c r="AA1" s="2"/>
      <c r="AB1" s="2"/>
      <c r="AC1" s="2"/>
      <c r="AD1" s="2"/>
      <c r="AE1" s="2"/>
      <c r="AF1" s="2"/>
      <c r="AG1" s="2"/>
      <c r="AI1" s="2"/>
      <c r="AJ1" s="98"/>
      <c r="AK1" s="2"/>
      <c r="AL1" s="2"/>
      <c r="AM1" s="2"/>
    </row>
    <row r="2" spans="1:50" s="8" customFormat="1" x14ac:dyDescent="0.25">
      <c r="A2" s="69"/>
      <c r="B2" s="54"/>
      <c r="C2" s="51"/>
      <c r="E2" s="141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91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99"/>
      <c r="AI2" s="152"/>
      <c r="AJ2" s="99"/>
      <c r="AK2" s="2"/>
    </row>
    <row r="3" spans="1:50" s="10" customFormat="1" ht="20.100000000000001" customHeight="1" x14ac:dyDescent="0.2">
      <c r="A3" s="68"/>
      <c r="B3" s="55"/>
      <c r="C3" s="52"/>
      <c r="D3" s="28"/>
      <c r="E3" s="223" t="s">
        <v>42</v>
      </c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192"/>
      <c r="AH3" s="196"/>
      <c r="AI3" s="192"/>
      <c r="AJ3" s="100"/>
      <c r="AK3" s="20"/>
      <c r="AL3" s="20"/>
      <c r="AM3" s="20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</row>
    <row r="4" spans="1:50" ht="32.25" customHeight="1" x14ac:dyDescent="0.2">
      <c r="A4" s="70"/>
      <c r="B4" s="56"/>
      <c r="C4" s="66" t="s">
        <v>2</v>
      </c>
      <c r="D4" s="3"/>
      <c r="E4" s="62" t="s">
        <v>61</v>
      </c>
      <c r="F4" s="62" t="s">
        <v>62</v>
      </c>
      <c r="G4" s="62" t="s">
        <v>63</v>
      </c>
      <c r="H4" s="62" t="s">
        <v>64</v>
      </c>
      <c r="I4" s="108" t="s">
        <v>96</v>
      </c>
      <c r="J4" s="62" t="s">
        <v>65</v>
      </c>
      <c r="K4" s="62" t="s">
        <v>74</v>
      </c>
      <c r="L4" s="62" t="s">
        <v>66</v>
      </c>
      <c r="M4" s="62" t="s">
        <v>67</v>
      </c>
      <c r="N4" s="62" t="s">
        <v>68</v>
      </c>
      <c r="O4" s="62" t="s">
        <v>69</v>
      </c>
      <c r="P4" s="62" t="s">
        <v>75</v>
      </c>
      <c r="Q4" s="62" t="s">
        <v>76</v>
      </c>
      <c r="R4" s="62" t="s">
        <v>77</v>
      </c>
      <c r="S4" s="62" t="s">
        <v>138</v>
      </c>
      <c r="T4" s="62" t="s">
        <v>224</v>
      </c>
      <c r="U4" s="62" t="s">
        <v>225</v>
      </c>
      <c r="V4" s="62" t="s">
        <v>226</v>
      </c>
      <c r="W4" s="62" t="s">
        <v>227</v>
      </c>
      <c r="X4" s="62" t="s">
        <v>228</v>
      </c>
      <c r="Y4" s="62" t="s">
        <v>229</v>
      </c>
      <c r="Z4" s="62" t="s">
        <v>230</v>
      </c>
      <c r="AA4" s="62" t="s">
        <v>78</v>
      </c>
      <c r="AB4" s="62" t="s">
        <v>79</v>
      </c>
      <c r="AC4" s="62" t="s">
        <v>80</v>
      </c>
      <c r="AD4" s="62" t="s">
        <v>81</v>
      </c>
      <c r="AE4" s="62" t="s">
        <v>82</v>
      </c>
      <c r="AF4" s="62" t="s">
        <v>83</v>
      </c>
      <c r="AG4" s="62" t="s">
        <v>326</v>
      </c>
      <c r="AH4" s="197"/>
      <c r="AI4" s="62" t="s">
        <v>326</v>
      </c>
      <c r="AJ4" s="84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0" ht="44.25" customHeight="1" x14ac:dyDescent="0.2">
      <c r="A5" s="70"/>
      <c r="B5" s="56"/>
      <c r="C5" s="66"/>
      <c r="D5" s="3"/>
      <c r="E5" s="62" t="s">
        <v>144</v>
      </c>
      <c r="F5" s="62" t="s">
        <v>258</v>
      </c>
      <c r="G5" s="62" t="s">
        <v>145</v>
      </c>
      <c r="H5" s="62" t="s">
        <v>146</v>
      </c>
      <c r="I5" s="62" t="s">
        <v>147</v>
      </c>
      <c r="J5" s="62" t="s">
        <v>148</v>
      </c>
      <c r="K5" s="62" t="s">
        <v>149</v>
      </c>
      <c r="L5" s="62" t="s">
        <v>150</v>
      </c>
      <c r="M5" s="62" t="s">
        <v>151</v>
      </c>
      <c r="N5" s="62" t="s">
        <v>152</v>
      </c>
      <c r="O5" s="62" t="s">
        <v>153</v>
      </c>
      <c r="P5" s="62" t="s">
        <v>265</v>
      </c>
      <c r="Q5" s="62" t="s">
        <v>154</v>
      </c>
      <c r="R5" s="62" t="s">
        <v>155</v>
      </c>
      <c r="S5" s="62" t="s">
        <v>156</v>
      </c>
      <c r="T5" s="62" t="s">
        <v>157</v>
      </c>
      <c r="U5" s="62" t="s">
        <v>158</v>
      </c>
      <c r="V5" s="62" t="s">
        <v>159</v>
      </c>
      <c r="W5" s="62" t="s">
        <v>160</v>
      </c>
      <c r="X5" s="62" t="s">
        <v>161</v>
      </c>
      <c r="Y5" s="62" t="s">
        <v>162</v>
      </c>
      <c r="Z5" s="62" t="s">
        <v>163</v>
      </c>
      <c r="AA5" s="62" t="s">
        <v>164</v>
      </c>
      <c r="AB5" s="62" t="s">
        <v>165</v>
      </c>
      <c r="AC5" s="62" t="s">
        <v>166</v>
      </c>
      <c r="AD5" s="62" t="s">
        <v>167</v>
      </c>
      <c r="AE5" s="62" t="s">
        <v>168</v>
      </c>
      <c r="AF5" s="62" t="s">
        <v>169</v>
      </c>
      <c r="AG5" s="62" t="s">
        <v>327</v>
      </c>
      <c r="AH5" s="197"/>
      <c r="AI5" s="62" t="s">
        <v>334</v>
      </c>
      <c r="AJ5" s="84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ht="47.1" customHeight="1" thickBot="1" x14ac:dyDescent="0.25">
      <c r="A6" s="70"/>
      <c r="B6" s="56"/>
      <c r="C6" s="128">
        <v>41800</v>
      </c>
      <c r="D6" s="3"/>
      <c r="E6" s="11" t="s">
        <v>70</v>
      </c>
      <c r="F6" s="11" t="s">
        <v>70</v>
      </c>
      <c r="G6" s="11" t="s">
        <v>70</v>
      </c>
      <c r="H6" s="11" t="s">
        <v>70</v>
      </c>
      <c r="I6" s="11" t="s">
        <v>70</v>
      </c>
      <c r="J6" s="11" t="s">
        <v>70</v>
      </c>
      <c r="K6" s="11" t="s">
        <v>70</v>
      </c>
      <c r="L6" s="105" t="s">
        <v>70</v>
      </c>
      <c r="M6" s="11" t="s">
        <v>70</v>
      </c>
      <c r="N6" s="11" t="s">
        <v>70</v>
      </c>
      <c r="O6" s="153" t="s">
        <v>70</v>
      </c>
      <c r="P6" s="106" t="s">
        <v>70</v>
      </c>
      <c r="Q6" s="11" t="s">
        <v>70</v>
      </c>
      <c r="R6" s="11" t="s">
        <v>70</v>
      </c>
      <c r="S6" s="11" t="s">
        <v>70</v>
      </c>
      <c r="T6" s="11" t="s">
        <v>70</v>
      </c>
      <c r="U6" s="11" t="s">
        <v>70</v>
      </c>
      <c r="V6" s="11" t="s">
        <v>70</v>
      </c>
      <c r="W6" s="11" t="s">
        <v>70</v>
      </c>
      <c r="X6" s="11" t="s">
        <v>70</v>
      </c>
      <c r="Y6" s="11" t="s">
        <v>70</v>
      </c>
      <c r="Z6" s="11" t="s">
        <v>70</v>
      </c>
      <c r="AA6" s="11" t="s">
        <v>70</v>
      </c>
      <c r="AB6" s="11" t="s">
        <v>70</v>
      </c>
      <c r="AC6" s="11" t="s">
        <v>70</v>
      </c>
      <c r="AD6" s="11" t="s">
        <v>70</v>
      </c>
      <c r="AE6" s="11" t="s">
        <v>70</v>
      </c>
      <c r="AF6" s="11" t="s">
        <v>70</v>
      </c>
      <c r="AG6" s="193"/>
      <c r="AH6" s="203">
        <v>42164</v>
      </c>
      <c r="AI6" s="81" t="s">
        <v>24</v>
      </c>
      <c r="AJ6" s="38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s="9" customFormat="1" ht="47.1" customHeight="1" thickTop="1" x14ac:dyDescent="0.2">
      <c r="A7" s="68" t="s">
        <v>46</v>
      </c>
      <c r="B7" s="57"/>
      <c r="C7" s="128">
        <v>41807</v>
      </c>
      <c r="D7" s="4"/>
      <c r="E7" s="14" t="s">
        <v>271</v>
      </c>
      <c r="F7" s="44" t="s">
        <v>14</v>
      </c>
      <c r="G7" s="44" t="s">
        <v>14</v>
      </c>
      <c r="H7" s="14" t="s">
        <v>272</v>
      </c>
      <c r="I7" s="14" t="s">
        <v>231</v>
      </c>
      <c r="J7" s="14" t="s">
        <v>261</v>
      </c>
      <c r="K7" s="43" t="s">
        <v>170</v>
      </c>
      <c r="L7" s="33" t="s">
        <v>256</v>
      </c>
      <c r="M7" s="45" t="s">
        <v>285</v>
      </c>
      <c r="N7" s="33" t="s">
        <v>93</v>
      </c>
      <c r="O7" s="154" t="s">
        <v>235</v>
      </c>
      <c r="P7" s="33" t="s">
        <v>93</v>
      </c>
      <c r="Q7" s="170" t="s">
        <v>286</v>
      </c>
      <c r="R7" s="14" t="s">
        <v>214</v>
      </c>
      <c r="S7" s="171" t="s">
        <v>266</v>
      </c>
      <c r="T7" s="14" t="s">
        <v>207</v>
      </c>
      <c r="U7" s="171" t="s">
        <v>266</v>
      </c>
      <c r="V7" s="44" t="s">
        <v>14</v>
      </c>
      <c r="W7" s="14" t="s">
        <v>220</v>
      </c>
      <c r="X7" s="171" t="s">
        <v>266</v>
      </c>
      <c r="Y7" s="14" t="s">
        <v>279</v>
      </c>
      <c r="Z7" s="45" t="s">
        <v>60</v>
      </c>
      <c r="AA7" s="14" t="s">
        <v>223</v>
      </c>
      <c r="AB7" s="14" t="s">
        <v>121</v>
      </c>
      <c r="AC7" s="171" t="s">
        <v>266</v>
      </c>
      <c r="AD7" s="44" t="s">
        <v>14</v>
      </c>
      <c r="AE7" s="14" t="s">
        <v>192</v>
      </c>
      <c r="AF7" s="14" t="s">
        <v>186</v>
      </c>
      <c r="AG7" s="194"/>
      <c r="AH7" s="204">
        <v>42171</v>
      </c>
      <c r="AI7" s="44" t="s">
        <v>14</v>
      </c>
      <c r="AJ7" s="85"/>
      <c r="AK7" s="21"/>
      <c r="AL7" s="21"/>
      <c r="AM7" s="21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ht="47.1" customHeight="1" x14ac:dyDescent="0.2">
      <c r="B8" s="56"/>
      <c r="C8" s="128">
        <v>41814</v>
      </c>
      <c r="D8" s="5"/>
      <c r="E8" s="14" t="s">
        <v>271</v>
      </c>
      <c r="F8" s="45" t="s">
        <v>287</v>
      </c>
      <c r="G8" s="43" t="s">
        <v>170</v>
      </c>
      <c r="H8" s="14" t="s">
        <v>272</v>
      </c>
      <c r="I8" s="14" t="s">
        <v>282</v>
      </c>
      <c r="J8" s="14" t="s">
        <v>261</v>
      </c>
      <c r="K8" s="44" t="s">
        <v>14</v>
      </c>
      <c r="L8" s="33" t="s">
        <v>256</v>
      </c>
      <c r="M8" s="43" t="s">
        <v>170</v>
      </c>
      <c r="N8" s="33" t="s">
        <v>93</v>
      </c>
      <c r="O8" s="154" t="s">
        <v>235</v>
      </c>
      <c r="P8" s="33" t="s">
        <v>93</v>
      </c>
      <c r="Q8" s="171" t="s">
        <v>266</v>
      </c>
      <c r="R8" s="14" t="s">
        <v>214</v>
      </c>
      <c r="S8" s="45" t="s">
        <v>288</v>
      </c>
      <c r="T8" s="14" t="s">
        <v>207</v>
      </c>
      <c r="U8" s="44" t="s">
        <v>14</v>
      </c>
      <c r="V8" s="171" t="s">
        <v>266</v>
      </c>
      <c r="W8" s="14" t="s">
        <v>220</v>
      </c>
      <c r="X8" s="44" t="s">
        <v>14</v>
      </c>
      <c r="Y8" s="14" t="s">
        <v>279</v>
      </c>
      <c r="Z8" s="44" t="s">
        <v>14</v>
      </c>
      <c r="AA8" s="14" t="s">
        <v>223</v>
      </c>
      <c r="AB8" s="14" t="s">
        <v>121</v>
      </c>
      <c r="AC8" s="44" t="s">
        <v>14</v>
      </c>
      <c r="AD8" s="171" t="s">
        <v>266</v>
      </c>
      <c r="AE8" s="14" t="s">
        <v>192</v>
      </c>
      <c r="AF8" s="14" t="s">
        <v>186</v>
      </c>
      <c r="AG8" s="194"/>
      <c r="AH8" s="204">
        <v>42178</v>
      </c>
      <c r="AI8" s="18" t="s">
        <v>336</v>
      </c>
      <c r="AJ8" s="85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ht="47.1" customHeight="1" x14ac:dyDescent="0.2">
      <c r="A9" s="70"/>
      <c r="B9" s="73" t="s">
        <v>142</v>
      </c>
      <c r="C9" s="136">
        <v>41821</v>
      </c>
      <c r="D9" s="5"/>
      <c r="E9" s="44" t="s">
        <v>14</v>
      </c>
      <c r="F9" s="14" t="s">
        <v>283</v>
      </c>
      <c r="G9" s="14" t="s">
        <v>280</v>
      </c>
      <c r="H9" s="44" t="s">
        <v>14</v>
      </c>
      <c r="I9" s="44" t="s">
        <v>14</v>
      </c>
      <c r="J9" s="44" t="s">
        <v>14</v>
      </c>
      <c r="K9" s="14" t="s">
        <v>281</v>
      </c>
      <c r="L9" s="33" t="s">
        <v>270</v>
      </c>
      <c r="M9" s="104" t="s">
        <v>198</v>
      </c>
      <c r="N9" s="33" t="s">
        <v>93</v>
      </c>
      <c r="O9" s="155" t="s">
        <v>14</v>
      </c>
      <c r="P9" s="33" t="s">
        <v>93</v>
      </c>
      <c r="Q9" s="172" t="s">
        <v>267</v>
      </c>
      <c r="R9" s="44" t="s">
        <v>14</v>
      </c>
      <c r="S9" s="104" t="s">
        <v>211</v>
      </c>
      <c r="T9" s="33" t="s">
        <v>208</v>
      </c>
      <c r="U9" s="14" t="s">
        <v>175</v>
      </c>
      <c r="V9" s="172" t="s">
        <v>267</v>
      </c>
      <c r="W9" s="44" t="s">
        <v>14</v>
      </c>
      <c r="X9" s="14" t="s">
        <v>180</v>
      </c>
      <c r="Y9" s="42" t="s">
        <v>173</v>
      </c>
      <c r="Z9" s="14" t="s">
        <v>180</v>
      </c>
      <c r="AA9" s="33" t="s">
        <v>208</v>
      </c>
      <c r="AB9" s="44" t="s">
        <v>14</v>
      </c>
      <c r="AC9" s="14" t="s">
        <v>192</v>
      </c>
      <c r="AD9" s="172" t="s">
        <v>267</v>
      </c>
      <c r="AE9" s="44" t="s">
        <v>14</v>
      </c>
      <c r="AF9" s="44" t="s">
        <v>14</v>
      </c>
      <c r="AG9" s="194"/>
      <c r="AH9" s="204">
        <v>42185</v>
      </c>
      <c r="AI9" s="18" t="s">
        <v>336</v>
      </c>
      <c r="AJ9" s="86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ht="47.1" customHeight="1" thickBot="1" x14ac:dyDescent="0.25">
      <c r="B10" s="57"/>
      <c r="C10" s="128">
        <v>41828</v>
      </c>
      <c r="D10" s="5"/>
      <c r="E10" s="43" t="s">
        <v>170</v>
      </c>
      <c r="F10" s="14" t="s">
        <v>283</v>
      </c>
      <c r="G10" s="14" t="s">
        <v>280</v>
      </c>
      <c r="H10" s="43" t="s">
        <v>170</v>
      </c>
      <c r="I10" s="80" t="s">
        <v>24</v>
      </c>
      <c r="J10" s="80" t="s">
        <v>24</v>
      </c>
      <c r="K10" s="14" t="s">
        <v>281</v>
      </c>
      <c r="L10" s="107" t="s">
        <v>14</v>
      </c>
      <c r="M10" s="104" t="s">
        <v>198</v>
      </c>
      <c r="N10" s="107" t="s">
        <v>14</v>
      </c>
      <c r="O10" s="132" t="s">
        <v>24</v>
      </c>
      <c r="P10" s="44" t="s">
        <v>14</v>
      </c>
      <c r="Q10" s="173" t="s">
        <v>14</v>
      </c>
      <c r="R10" s="171" t="s">
        <v>266</v>
      </c>
      <c r="S10" s="104" t="s">
        <v>211</v>
      </c>
      <c r="T10" s="33" t="s">
        <v>208</v>
      </c>
      <c r="U10" s="14" t="s">
        <v>175</v>
      </c>
      <c r="V10" s="103" t="s">
        <v>131</v>
      </c>
      <c r="W10" s="103" t="s">
        <v>131</v>
      </c>
      <c r="X10" s="14" t="s">
        <v>180</v>
      </c>
      <c r="Y10" s="42" t="s">
        <v>173</v>
      </c>
      <c r="Z10" s="14" t="s">
        <v>180</v>
      </c>
      <c r="AA10" s="33" t="s">
        <v>208</v>
      </c>
      <c r="AB10" s="45" t="s">
        <v>289</v>
      </c>
      <c r="AC10" s="14" t="s">
        <v>192</v>
      </c>
      <c r="AD10" s="45" t="s">
        <v>290</v>
      </c>
      <c r="AE10" s="171" t="s">
        <v>266</v>
      </c>
      <c r="AF10" s="45" t="s">
        <v>291</v>
      </c>
      <c r="AG10" s="194"/>
      <c r="AH10" s="204">
        <v>42192</v>
      </c>
      <c r="AI10" s="18" t="s">
        <v>336</v>
      </c>
      <c r="AJ10" s="85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ht="47.1" customHeight="1" x14ac:dyDescent="0.2">
      <c r="B11" s="57"/>
      <c r="C11" s="128">
        <v>41835</v>
      </c>
      <c r="D11" s="5"/>
      <c r="E11" s="15" t="s">
        <v>43</v>
      </c>
      <c r="F11" s="15" t="s">
        <v>43</v>
      </c>
      <c r="G11" s="15" t="s">
        <v>43</v>
      </c>
      <c r="H11" s="15" t="s">
        <v>43</v>
      </c>
      <c r="I11" s="15" t="s">
        <v>43</v>
      </c>
      <c r="J11" s="15" t="s">
        <v>43</v>
      </c>
      <c r="K11" s="15" t="s">
        <v>43</v>
      </c>
      <c r="L11" s="106" t="s">
        <v>43</v>
      </c>
      <c r="M11" s="15" t="s">
        <v>43</v>
      </c>
      <c r="N11" s="15" t="s">
        <v>43</v>
      </c>
      <c r="O11" s="156" t="s">
        <v>43</v>
      </c>
      <c r="P11" s="15" t="s">
        <v>43</v>
      </c>
      <c r="Q11" s="11" t="s">
        <v>43</v>
      </c>
      <c r="R11" s="15" t="s">
        <v>43</v>
      </c>
      <c r="S11" s="15" t="s">
        <v>43</v>
      </c>
      <c r="T11" s="15" t="s">
        <v>43</v>
      </c>
      <c r="U11" s="15" t="s">
        <v>43</v>
      </c>
      <c r="V11" s="15" t="s">
        <v>43</v>
      </c>
      <c r="W11" s="15" t="s">
        <v>43</v>
      </c>
      <c r="X11" s="15" t="s">
        <v>43</v>
      </c>
      <c r="Y11" s="15" t="s">
        <v>43</v>
      </c>
      <c r="Z11" s="15" t="s">
        <v>43</v>
      </c>
      <c r="AA11" s="15" t="s">
        <v>43</v>
      </c>
      <c r="AB11" s="15" t="s">
        <v>43</v>
      </c>
      <c r="AC11" s="15" t="s">
        <v>43</v>
      </c>
      <c r="AD11" s="15" t="s">
        <v>43</v>
      </c>
      <c r="AE11" s="15" t="s">
        <v>43</v>
      </c>
      <c r="AF11" s="15" t="s">
        <v>43</v>
      </c>
      <c r="AG11" s="194"/>
      <c r="AH11" s="204">
        <v>42199</v>
      </c>
      <c r="AI11" s="18" t="s">
        <v>336</v>
      </c>
      <c r="AJ11" s="85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47.1" customHeight="1" thickBot="1" x14ac:dyDescent="0.25">
      <c r="A12" s="70" t="s">
        <v>84</v>
      </c>
      <c r="B12" s="56"/>
      <c r="C12" s="151">
        <v>41842</v>
      </c>
      <c r="D12" s="5"/>
      <c r="E12" s="16" t="s">
        <v>284</v>
      </c>
      <c r="F12" s="118" t="s">
        <v>104</v>
      </c>
      <c r="G12" s="16" t="s">
        <v>310</v>
      </c>
      <c r="H12" s="39" t="s">
        <v>104</v>
      </c>
      <c r="I12" s="146" t="s">
        <v>232</v>
      </c>
      <c r="J12" s="107" t="s">
        <v>14</v>
      </c>
      <c r="K12" s="16" t="s">
        <v>311</v>
      </c>
      <c r="L12" s="14" t="s">
        <v>247</v>
      </c>
      <c r="M12" s="107" t="s">
        <v>14</v>
      </c>
      <c r="N12" s="14" t="s">
        <v>103</v>
      </c>
      <c r="O12" s="157" t="s">
        <v>262</v>
      </c>
      <c r="P12" s="14" t="s">
        <v>202</v>
      </c>
      <c r="Q12" s="104" t="s">
        <v>300</v>
      </c>
      <c r="R12" s="16" t="s">
        <v>246</v>
      </c>
      <c r="S12" s="44" t="s">
        <v>14</v>
      </c>
      <c r="T12" s="33" t="s">
        <v>208</v>
      </c>
      <c r="U12" s="16" t="s">
        <v>260</v>
      </c>
      <c r="V12" s="103" t="s">
        <v>131</v>
      </c>
      <c r="W12" s="103" t="s">
        <v>131</v>
      </c>
      <c r="X12" s="45" t="s">
        <v>292</v>
      </c>
      <c r="Y12" s="42" t="s">
        <v>173</v>
      </c>
      <c r="Z12" s="16" t="s">
        <v>216</v>
      </c>
      <c r="AA12" s="33" t="s">
        <v>208</v>
      </c>
      <c r="AB12" s="16" t="s">
        <v>119</v>
      </c>
      <c r="AC12" s="16" t="s">
        <v>305</v>
      </c>
      <c r="AD12" s="14" t="s">
        <v>221</v>
      </c>
      <c r="AE12" s="16" t="s">
        <v>305</v>
      </c>
      <c r="AF12" s="16" t="s">
        <v>193</v>
      </c>
      <c r="AG12" s="194"/>
      <c r="AH12" s="204">
        <v>42206</v>
      </c>
      <c r="AI12" s="16" t="s">
        <v>337</v>
      </c>
      <c r="AJ12" s="85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47.1" customHeight="1" x14ac:dyDescent="0.2">
      <c r="A13" s="70" t="s">
        <v>84</v>
      </c>
      <c r="B13" s="68"/>
      <c r="C13" s="128">
        <v>41849</v>
      </c>
      <c r="D13" s="5"/>
      <c r="E13" s="16" t="s">
        <v>284</v>
      </c>
      <c r="F13" s="118" t="s">
        <v>98</v>
      </c>
      <c r="G13" s="16" t="s">
        <v>310</v>
      </c>
      <c r="H13" s="39" t="s">
        <v>98</v>
      </c>
      <c r="I13" s="146" t="s">
        <v>232</v>
      </c>
      <c r="J13" s="45" t="s">
        <v>293</v>
      </c>
      <c r="K13" s="16" t="s">
        <v>311</v>
      </c>
      <c r="L13" s="14" t="s">
        <v>247</v>
      </c>
      <c r="M13" s="16" t="s">
        <v>301</v>
      </c>
      <c r="N13" s="14" t="s">
        <v>103</v>
      </c>
      <c r="O13" s="157" t="s">
        <v>262</v>
      </c>
      <c r="P13" s="14" t="s">
        <v>202</v>
      </c>
      <c r="Q13" s="104" t="s">
        <v>300</v>
      </c>
      <c r="R13" s="16" t="s">
        <v>246</v>
      </c>
      <c r="S13" s="16" t="s">
        <v>301</v>
      </c>
      <c r="T13" s="44" t="s">
        <v>14</v>
      </c>
      <c r="U13" s="16" t="s">
        <v>260</v>
      </c>
      <c r="V13" s="103" t="s">
        <v>131</v>
      </c>
      <c r="W13" s="103" t="s">
        <v>131</v>
      </c>
      <c r="X13" s="16" t="s">
        <v>179</v>
      </c>
      <c r="Y13" s="42" t="s">
        <v>173</v>
      </c>
      <c r="Z13" s="16" t="s">
        <v>216</v>
      </c>
      <c r="AA13" s="44" t="s">
        <v>14</v>
      </c>
      <c r="AB13" s="16" t="s">
        <v>119</v>
      </c>
      <c r="AC13" s="16" t="s">
        <v>305</v>
      </c>
      <c r="AD13" s="14" t="s">
        <v>221</v>
      </c>
      <c r="AE13" s="16" t="s">
        <v>305</v>
      </c>
      <c r="AF13" s="16" t="s">
        <v>193</v>
      </c>
      <c r="AG13" s="193"/>
      <c r="AH13" s="203">
        <v>42213</v>
      </c>
      <c r="AI13" s="16" t="s">
        <v>337</v>
      </c>
      <c r="AJ13" s="87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ht="47.1" customHeight="1" x14ac:dyDescent="0.2">
      <c r="B14" s="57" t="s">
        <v>143</v>
      </c>
      <c r="C14" s="136">
        <v>41856</v>
      </c>
      <c r="D14" s="5"/>
      <c r="E14" s="16" t="s">
        <v>284</v>
      </c>
      <c r="F14" s="118" t="s">
        <v>98</v>
      </c>
      <c r="G14" s="16" t="s">
        <v>310</v>
      </c>
      <c r="H14" s="39" t="s">
        <v>98</v>
      </c>
      <c r="I14" s="146" t="s">
        <v>232</v>
      </c>
      <c r="J14" s="129" t="s">
        <v>181</v>
      </c>
      <c r="K14" s="16" t="s">
        <v>312</v>
      </c>
      <c r="L14" s="42" t="s">
        <v>173</v>
      </c>
      <c r="M14" s="16" t="s">
        <v>301</v>
      </c>
      <c r="N14" s="16" t="s">
        <v>48</v>
      </c>
      <c r="O14" s="157" t="s">
        <v>234</v>
      </c>
      <c r="P14" s="171" t="s">
        <v>266</v>
      </c>
      <c r="Q14" s="174" t="s">
        <v>48</v>
      </c>
      <c r="R14" s="16" t="s">
        <v>246</v>
      </c>
      <c r="S14" s="16" t="s">
        <v>301</v>
      </c>
      <c r="T14" s="171" t="s">
        <v>266</v>
      </c>
      <c r="U14" s="16" t="s">
        <v>260</v>
      </c>
      <c r="V14" s="14" t="s">
        <v>215</v>
      </c>
      <c r="W14" s="171" t="s">
        <v>266</v>
      </c>
      <c r="X14" s="16" t="s">
        <v>179</v>
      </c>
      <c r="Y14" s="44" t="s">
        <v>14</v>
      </c>
      <c r="Z14" s="16" t="s">
        <v>216</v>
      </c>
      <c r="AA14" s="171" t="s">
        <v>266</v>
      </c>
      <c r="AB14" s="16" t="s">
        <v>119</v>
      </c>
      <c r="AC14" s="16" t="s">
        <v>305</v>
      </c>
      <c r="AD14" s="109" t="s">
        <v>24</v>
      </c>
      <c r="AE14" s="16" t="s">
        <v>305</v>
      </c>
      <c r="AF14" s="16" t="s">
        <v>193</v>
      </c>
      <c r="AG14" s="193"/>
      <c r="AH14" s="203">
        <v>42220</v>
      </c>
      <c r="AI14" s="16" t="s">
        <v>337</v>
      </c>
      <c r="AJ14" s="87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47.1" customHeight="1" x14ac:dyDescent="0.2">
      <c r="B15" s="67"/>
      <c r="C15" s="128">
        <v>41863</v>
      </c>
      <c r="D15" s="5"/>
      <c r="E15" s="16" t="s">
        <v>284</v>
      </c>
      <c r="F15" s="118" t="s">
        <v>98</v>
      </c>
      <c r="G15" s="16" t="s">
        <v>310</v>
      </c>
      <c r="H15" s="39" t="s">
        <v>98</v>
      </c>
      <c r="I15" s="146" t="s">
        <v>232</v>
      </c>
      <c r="J15" s="129" t="s">
        <v>181</v>
      </c>
      <c r="K15" s="16" t="s">
        <v>312</v>
      </c>
      <c r="L15" s="42" t="s">
        <v>173</v>
      </c>
      <c r="M15" s="16" t="s">
        <v>301</v>
      </c>
      <c r="N15" s="16" t="s">
        <v>48</v>
      </c>
      <c r="O15" s="157" t="s">
        <v>234</v>
      </c>
      <c r="P15" s="45" t="s">
        <v>286</v>
      </c>
      <c r="Q15" s="174" t="s">
        <v>48</v>
      </c>
      <c r="R15" s="16" t="s">
        <v>246</v>
      </c>
      <c r="S15" s="16" t="s">
        <v>301</v>
      </c>
      <c r="T15" s="44" t="s">
        <v>14</v>
      </c>
      <c r="U15" s="16" t="s">
        <v>260</v>
      </c>
      <c r="V15" s="14" t="s">
        <v>215</v>
      </c>
      <c r="W15" s="45" t="s">
        <v>290</v>
      </c>
      <c r="X15" s="16" t="s">
        <v>179</v>
      </c>
      <c r="Y15" s="44" t="s">
        <v>14</v>
      </c>
      <c r="Z15" s="16" t="s">
        <v>216</v>
      </c>
      <c r="AA15" s="45" t="s">
        <v>60</v>
      </c>
      <c r="AB15" s="16" t="s">
        <v>119</v>
      </c>
      <c r="AC15" s="16" t="s">
        <v>305</v>
      </c>
      <c r="AD15" s="44" t="s">
        <v>14</v>
      </c>
      <c r="AE15" s="16" t="s">
        <v>305</v>
      </c>
      <c r="AF15" s="16" t="s">
        <v>193</v>
      </c>
      <c r="AG15" s="193"/>
      <c r="AH15" s="203">
        <v>42227</v>
      </c>
      <c r="AI15" s="16" t="s">
        <v>337</v>
      </c>
      <c r="AJ15" s="87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47.1" customHeight="1" thickBot="1" x14ac:dyDescent="0.25">
      <c r="B16" s="56"/>
      <c r="C16" s="151">
        <v>41870</v>
      </c>
      <c r="D16" s="5"/>
      <c r="E16" s="44" t="s">
        <v>14</v>
      </c>
      <c r="F16" s="44" t="s">
        <v>14</v>
      </c>
      <c r="G16" s="44" t="s">
        <v>14</v>
      </c>
      <c r="H16" s="16" t="s">
        <v>314</v>
      </c>
      <c r="I16" s="107" t="s">
        <v>14</v>
      </c>
      <c r="J16" s="129" t="s">
        <v>181</v>
      </c>
      <c r="K16" s="45" t="s">
        <v>294</v>
      </c>
      <c r="L16" s="42" t="s">
        <v>173</v>
      </c>
      <c r="M16" s="16" t="s">
        <v>301</v>
      </c>
      <c r="N16" s="16" t="s">
        <v>48</v>
      </c>
      <c r="O16" s="155" t="s">
        <v>14</v>
      </c>
      <c r="P16" s="44" t="s">
        <v>14</v>
      </c>
      <c r="Q16" s="174" t="s">
        <v>48</v>
      </c>
      <c r="R16" s="118" t="s">
        <v>254</v>
      </c>
      <c r="S16" s="16" t="s">
        <v>301</v>
      </c>
      <c r="T16" s="109" t="s">
        <v>24</v>
      </c>
      <c r="U16" s="45" t="s">
        <v>288</v>
      </c>
      <c r="V16" s="44" t="s">
        <v>14</v>
      </c>
      <c r="W16" s="109" t="s">
        <v>24</v>
      </c>
      <c r="X16" s="16" t="s">
        <v>179</v>
      </c>
      <c r="Y16" s="109" t="s">
        <v>24</v>
      </c>
      <c r="Z16" s="109" t="s">
        <v>24</v>
      </c>
      <c r="AA16" s="44" t="s">
        <v>14</v>
      </c>
      <c r="AB16" s="103" t="s">
        <v>131</v>
      </c>
      <c r="AC16" s="130" t="s">
        <v>14</v>
      </c>
      <c r="AD16" s="44" t="s">
        <v>14</v>
      </c>
      <c r="AE16" s="45" t="s">
        <v>291</v>
      </c>
      <c r="AF16" s="44" t="s">
        <v>14</v>
      </c>
      <c r="AG16" s="11" t="s">
        <v>328</v>
      </c>
      <c r="AH16" s="203">
        <v>42234</v>
      </c>
      <c r="AI16" s="130" t="s">
        <v>14</v>
      </c>
      <c r="AJ16" s="87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72" ht="47.1" customHeight="1" thickBot="1" x14ac:dyDescent="0.25">
      <c r="A17" s="70" t="s">
        <v>85</v>
      </c>
      <c r="B17" s="68"/>
      <c r="C17" s="128">
        <v>41877</v>
      </c>
      <c r="D17" s="5"/>
      <c r="E17" s="80" t="s">
        <v>24</v>
      </c>
      <c r="F17" s="81" t="s">
        <v>24</v>
      </c>
      <c r="G17" s="76" t="s">
        <v>100</v>
      </c>
      <c r="H17" s="16" t="s">
        <v>314</v>
      </c>
      <c r="I17" s="45" t="s">
        <v>295</v>
      </c>
      <c r="J17" s="31" t="s">
        <v>307</v>
      </c>
      <c r="K17" s="44" t="s">
        <v>14</v>
      </c>
      <c r="L17" s="42" t="s">
        <v>173</v>
      </c>
      <c r="M17" s="103" t="s">
        <v>93</v>
      </c>
      <c r="N17" s="16" t="s">
        <v>48</v>
      </c>
      <c r="O17" s="103" t="s">
        <v>93</v>
      </c>
      <c r="P17" s="16" t="s">
        <v>203</v>
      </c>
      <c r="Q17" s="174" t="s">
        <v>48</v>
      </c>
      <c r="R17" s="118" t="s">
        <v>254</v>
      </c>
      <c r="S17" s="107" t="s">
        <v>14</v>
      </c>
      <c r="T17" s="16" t="s">
        <v>259</v>
      </c>
      <c r="U17" s="30" t="s">
        <v>176</v>
      </c>
      <c r="V17" s="16" t="s">
        <v>216</v>
      </c>
      <c r="W17" s="42" t="s">
        <v>194</v>
      </c>
      <c r="X17" s="42" t="s">
        <v>184</v>
      </c>
      <c r="Y17" s="16" t="s">
        <v>238</v>
      </c>
      <c r="Z17" s="42" t="s">
        <v>184</v>
      </c>
      <c r="AA17" s="16" t="s">
        <v>119</v>
      </c>
      <c r="AB17" s="103" t="s">
        <v>131</v>
      </c>
      <c r="AC17" s="45" t="s">
        <v>295</v>
      </c>
      <c r="AD17" s="16" t="s">
        <v>306</v>
      </c>
      <c r="AE17" s="42" t="s">
        <v>313</v>
      </c>
      <c r="AF17" s="118" t="s">
        <v>187</v>
      </c>
      <c r="AG17" s="130" t="s">
        <v>14</v>
      </c>
      <c r="AH17" s="203">
        <v>42241</v>
      </c>
      <c r="AI17" s="118" t="s">
        <v>104</v>
      </c>
      <c r="AJ17" s="101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72" ht="47.1" customHeight="1" thickTop="1" x14ac:dyDescent="0.2">
      <c r="A18" s="70"/>
      <c r="B18" s="56"/>
      <c r="C18" s="136">
        <v>41884</v>
      </c>
      <c r="D18" s="5"/>
      <c r="E18" s="33" t="s">
        <v>135</v>
      </c>
      <c r="F18" s="14" t="s">
        <v>118</v>
      </c>
      <c r="G18" s="76" t="s">
        <v>100</v>
      </c>
      <c r="H18" s="16" t="s">
        <v>315</v>
      </c>
      <c r="I18" s="33" t="s">
        <v>135</v>
      </c>
      <c r="J18" s="31" t="s">
        <v>307</v>
      </c>
      <c r="K18" s="109" t="s">
        <v>24</v>
      </c>
      <c r="L18" s="44" t="s">
        <v>14</v>
      </c>
      <c r="M18" s="103" t="s">
        <v>93</v>
      </c>
      <c r="N18" s="50" t="s">
        <v>106</v>
      </c>
      <c r="O18" s="103" t="s">
        <v>93</v>
      </c>
      <c r="P18" s="16" t="s">
        <v>203</v>
      </c>
      <c r="Q18" s="130" t="s">
        <v>14</v>
      </c>
      <c r="R18" s="118" t="s">
        <v>254</v>
      </c>
      <c r="S18" s="118" t="s">
        <v>210</v>
      </c>
      <c r="T18" s="16" t="s">
        <v>259</v>
      </c>
      <c r="U18" s="30" t="s">
        <v>176</v>
      </c>
      <c r="V18" s="16" t="s">
        <v>216</v>
      </c>
      <c r="W18" s="42" t="s">
        <v>194</v>
      </c>
      <c r="X18" s="42" t="s">
        <v>184</v>
      </c>
      <c r="Y18" s="16" t="s">
        <v>238</v>
      </c>
      <c r="Z18" s="42" t="s">
        <v>184</v>
      </c>
      <c r="AA18" s="16" t="s">
        <v>119</v>
      </c>
      <c r="AB18" s="103" t="s">
        <v>131</v>
      </c>
      <c r="AC18" s="30" t="s">
        <v>204</v>
      </c>
      <c r="AD18" s="16" t="s">
        <v>306</v>
      </c>
      <c r="AE18" s="42" t="s">
        <v>313</v>
      </c>
      <c r="AF18" s="118" t="s">
        <v>187</v>
      </c>
      <c r="AG18" s="15" t="s">
        <v>329</v>
      </c>
      <c r="AH18" s="204">
        <v>42248</v>
      </c>
      <c r="AI18" s="118" t="s">
        <v>98</v>
      </c>
      <c r="AJ18" s="101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72" ht="47.1" customHeight="1" x14ac:dyDescent="0.2">
      <c r="B19" s="67"/>
      <c r="C19" s="151">
        <v>41891</v>
      </c>
      <c r="D19" s="5"/>
      <c r="E19" s="33" t="s">
        <v>135</v>
      </c>
      <c r="F19" s="14" t="s">
        <v>118</v>
      </c>
      <c r="G19" s="76" t="s">
        <v>100</v>
      </c>
      <c r="H19" s="16" t="s">
        <v>315</v>
      </c>
      <c r="I19" s="33" t="s">
        <v>135</v>
      </c>
      <c r="J19" s="31" t="s">
        <v>307</v>
      </c>
      <c r="K19" s="78" t="s">
        <v>273</v>
      </c>
      <c r="L19" s="78" t="s">
        <v>275</v>
      </c>
      <c r="M19" s="103" t="s">
        <v>93</v>
      </c>
      <c r="N19" s="50" t="s">
        <v>106</v>
      </c>
      <c r="O19" s="103" t="s">
        <v>93</v>
      </c>
      <c r="P19" s="16" t="s">
        <v>203</v>
      </c>
      <c r="Q19" s="175" t="s">
        <v>278</v>
      </c>
      <c r="R19" s="118" t="s">
        <v>254</v>
      </c>
      <c r="S19" s="118" t="s">
        <v>210</v>
      </c>
      <c r="T19" s="16" t="s">
        <v>259</v>
      </c>
      <c r="U19" s="30" t="s">
        <v>176</v>
      </c>
      <c r="V19" s="16" t="s">
        <v>216</v>
      </c>
      <c r="W19" s="42" t="s">
        <v>194</v>
      </c>
      <c r="X19" s="42" t="s">
        <v>184</v>
      </c>
      <c r="Y19" s="16" t="s">
        <v>238</v>
      </c>
      <c r="Z19" s="42" t="s">
        <v>184</v>
      </c>
      <c r="AA19" s="16" t="s">
        <v>119</v>
      </c>
      <c r="AB19" s="130" t="s">
        <v>14</v>
      </c>
      <c r="AC19" s="30" t="s">
        <v>204</v>
      </c>
      <c r="AD19" s="16" t="s">
        <v>306</v>
      </c>
      <c r="AE19" s="42" t="s">
        <v>313</v>
      </c>
      <c r="AF19" s="118" t="s">
        <v>187</v>
      </c>
      <c r="AG19" s="45" t="s">
        <v>287</v>
      </c>
      <c r="AH19" s="204">
        <v>42255</v>
      </c>
      <c r="AI19" s="118" t="s">
        <v>98</v>
      </c>
      <c r="AJ19" s="101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72" ht="47.1" customHeight="1" thickBot="1" x14ac:dyDescent="0.25">
      <c r="B20" s="58"/>
      <c r="C20" s="128">
        <v>41898</v>
      </c>
      <c r="D20" s="5"/>
      <c r="E20" s="33" t="s">
        <v>135</v>
      </c>
      <c r="F20" s="14" t="s">
        <v>118</v>
      </c>
      <c r="G20" s="76" t="s">
        <v>100</v>
      </c>
      <c r="H20" s="78" t="s">
        <v>275</v>
      </c>
      <c r="I20" s="33" t="s">
        <v>135</v>
      </c>
      <c r="J20" s="31" t="s">
        <v>307</v>
      </c>
      <c r="K20" s="78" t="s">
        <v>273</v>
      </c>
      <c r="L20" s="45" t="s">
        <v>285</v>
      </c>
      <c r="M20" s="44" t="s">
        <v>14</v>
      </c>
      <c r="N20" s="50" t="s">
        <v>106</v>
      </c>
      <c r="O20" s="158" t="s">
        <v>101</v>
      </c>
      <c r="P20" s="16" t="s">
        <v>203</v>
      </c>
      <c r="Q20" s="176" t="s">
        <v>24</v>
      </c>
      <c r="R20" s="107" t="s">
        <v>14</v>
      </c>
      <c r="S20" s="118" t="s">
        <v>210</v>
      </c>
      <c r="T20" s="16" t="s">
        <v>259</v>
      </c>
      <c r="U20" s="30" t="s">
        <v>176</v>
      </c>
      <c r="V20" s="16" t="s">
        <v>216</v>
      </c>
      <c r="W20" s="42" t="s">
        <v>194</v>
      </c>
      <c r="X20" s="42" t="s">
        <v>184</v>
      </c>
      <c r="Y20" s="16" t="s">
        <v>238</v>
      </c>
      <c r="Z20" s="42" t="s">
        <v>184</v>
      </c>
      <c r="AA20" s="16" t="s">
        <v>119</v>
      </c>
      <c r="AB20" s="175" t="s">
        <v>274</v>
      </c>
      <c r="AC20" s="30" t="s">
        <v>204</v>
      </c>
      <c r="AD20" s="16" t="s">
        <v>306</v>
      </c>
      <c r="AE20" s="42" t="s">
        <v>313</v>
      </c>
      <c r="AF20" s="118" t="s">
        <v>187</v>
      </c>
      <c r="AG20" s="130" t="s">
        <v>14</v>
      </c>
      <c r="AH20" s="203">
        <v>42262</v>
      </c>
      <c r="AI20" s="118" t="s">
        <v>98</v>
      </c>
      <c r="AJ20" s="101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72" ht="47.1" customHeight="1" thickTop="1" x14ac:dyDescent="0.2">
      <c r="A21" s="70" t="s">
        <v>86</v>
      </c>
      <c r="B21" s="68"/>
      <c r="C21" s="151">
        <v>41905</v>
      </c>
      <c r="D21" s="5"/>
      <c r="E21" s="31" t="s">
        <v>307</v>
      </c>
      <c r="F21" s="14" t="s">
        <v>118</v>
      </c>
      <c r="G21" s="78" t="s">
        <v>273</v>
      </c>
      <c r="H21" s="44" t="s">
        <v>14</v>
      </c>
      <c r="I21" s="16" t="s">
        <v>304</v>
      </c>
      <c r="J21" s="18" t="s">
        <v>38</v>
      </c>
      <c r="K21" s="118" t="s">
        <v>185</v>
      </c>
      <c r="L21" s="16" t="s">
        <v>48</v>
      </c>
      <c r="M21" s="42" t="s">
        <v>134</v>
      </c>
      <c r="N21" s="50" t="s">
        <v>106</v>
      </c>
      <c r="O21" s="158" t="s">
        <v>101</v>
      </c>
      <c r="P21" s="42" t="s">
        <v>134</v>
      </c>
      <c r="Q21" s="177" t="s">
        <v>123</v>
      </c>
      <c r="R21" s="18" t="s">
        <v>188</v>
      </c>
      <c r="S21" s="118" t="s">
        <v>210</v>
      </c>
      <c r="T21" s="42" t="s">
        <v>114</v>
      </c>
      <c r="U21" s="44" t="s">
        <v>14</v>
      </c>
      <c r="V21" s="30" t="s">
        <v>218</v>
      </c>
      <c r="W21" s="16" t="s">
        <v>59</v>
      </c>
      <c r="X21" s="30" t="s">
        <v>183</v>
      </c>
      <c r="Y21" s="144" t="s">
        <v>197</v>
      </c>
      <c r="Z21" s="118" t="s">
        <v>187</v>
      </c>
      <c r="AA21" s="30" t="s">
        <v>183</v>
      </c>
      <c r="AB21" s="132" t="s">
        <v>24</v>
      </c>
      <c r="AC21" s="18" t="s">
        <v>188</v>
      </c>
      <c r="AD21" s="14" t="s">
        <v>299</v>
      </c>
      <c r="AE21" s="48" t="s">
        <v>127</v>
      </c>
      <c r="AF21" s="33" t="s">
        <v>181</v>
      </c>
      <c r="AG21" s="17" t="s">
        <v>33</v>
      </c>
      <c r="AH21" s="204">
        <v>42269</v>
      </c>
      <c r="AI21" s="76" t="s">
        <v>100</v>
      </c>
      <c r="AJ21" s="85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72" ht="47.1" customHeight="1" x14ac:dyDescent="0.2">
      <c r="B22" s="138" t="s">
        <v>143</v>
      </c>
      <c r="C22" s="128">
        <v>41912</v>
      </c>
      <c r="D22" s="5"/>
      <c r="E22" s="31" t="s">
        <v>307</v>
      </c>
      <c r="F22" s="16" t="s">
        <v>345</v>
      </c>
      <c r="G22" s="18" t="s">
        <v>107</v>
      </c>
      <c r="H22" s="14" t="s">
        <v>118</v>
      </c>
      <c r="I22" s="16" t="s">
        <v>304</v>
      </c>
      <c r="J22" s="18" t="s">
        <v>38</v>
      </c>
      <c r="K22" s="118" t="s">
        <v>185</v>
      </c>
      <c r="L22" s="16" t="s">
        <v>48</v>
      </c>
      <c r="M22" s="42" t="s">
        <v>134</v>
      </c>
      <c r="N22" s="42" t="s">
        <v>344</v>
      </c>
      <c r="O22" s="158" t="s">
        <v>101</v>
      </c>
      <c r="P22" s="42" t="s">
        <v>134</v>
      </c>
      <c r="Q22" s="177" t="s">
        <v>123</v>
      </c>
      <c r="R22" s="18" t="s">
        <v>188</v>
      </c>
      <c r="S22" s="18" t="s">
        <v>107</v>
      </c>
      <c r="T22" s="42" t="s">
        <v>114</v>
      </c>
      <c r="U22" s="143" t="s">
        <v>324</v>
      </c>
      <c r="V22" s="30" t="s">
        <v>218</v>
      </c>
      <c r="W22" s="16" t="s">
        <v>59</v>
      </c>
      <c r="X22" s="30" t="s">
        <v>183</v>
      </c>
      <c r="Y22" s="144" t="s">
        <v>197</v>
      </c>
      <c r="Z22" s="118" t="s">
        <v>187</v>
      </c>
      <c r="AA22" s="30" t="s">
        <v>183</v>
      </c>
      <c r="AB22" s="30" t="s">
        <v>309</v>
      </c>
      <c r="AC22" s="18" t="s">
        <v>188</v>
      </c>
      <c r="AD22" s="14" t="s">
        <v>299</v>
      </c>
      <c r="AE22" s="48" t="s">
        <v>127</v>
      </c>
      <c r="AF22" s="33" t="s">
        <v>181</v>
      </c>
      <c r="AG22" s="17" t="s">
        <v>33</v>
      </c>
      <c r="AH22" s="204">
        <v>42276</v>
      </c>
      <c r="AI22" s="76" t="s">
        <v>100</v>
      </c>
      <c r="AJ22" s="85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72" ht="47.1" customHeight="1" x14ac:dyDescent="0.2">
      <c r="B23" s="67"/>
      <c r="C23" s="136">
        <v>41919</v>
      </c>
      <c r="D23" s="5"/>
      <c r="E23" s="31" t="s">
        <v>307</v>
      </c>
      <c r="F23" s="16" t="s">
        <v>345</v>
      </c>
      <c r="G23" s="18" t="s">
        <v>107</v>
      </c>
      <c r="H23" s="14" t="s">
        <v>118</v>
      </c>
      <c r="I23" s="16" t="s">
        <v>284</v>
      </c>
      <c r="J23" s="18" t="s">
        <v>38</v>
      </c>
      <c r="K23" s="118" t="s">
        <v>185</v>
      </c>
      <c r="L23" s="16" t="s">
        <v>48</v>
      </c>
      <c r="M23" s="42" t="s">
        <v>134</v>
      </c>
      <c r="N23" s="42" t="s">
        <v>344</v>
      </c>
      <c r="O23" s="158" t="s">
        <v>101</v>
      </c>
      <c r="P23" s="42" t="s">
        <v>134</v>
      </c>
      <c r="Q23" s="177" t="s">
        <v>123</v>
      </c>
      <c r="R23" s="18" t="s">
        <v>188</v>
      </c>
      <c r="S23" s="18" t="s">
        <v>107</v>
      </c>
      <c r="T23" s="42" t="s">
        <v>114</v>
      </c>
      <c r="U23" s="143" t="s">
        <v>324</v>
      </c>
      <c r="V23" s="30" t="s">
        <v>218</v>
      </c>
      <c r="W23" s="16" t="s">
        <v>59</v>
      </c>
      <c r="X23" s="30" t="s">
        <v>183</v>
      </c>
      <c r="Y23" s="144" t="s">
        <v>197</v>
      </c>
      <c r="Z23" s="118" t="s">
        <v>187</v>
      </c>
      <c r="AA23" s="30" t="s">
        <v>183</v>
      </c>
      <c r="AB23" s="30" t="s">
        <v>309</v>
      </c>
      <c r="AC23" s="18" t="s">
        <v>188</v>
      </c>
      <c r="AD23" s="14" t="s">
        <v>299</v>
      </c>
      <c r="AE23" s="48" t="s">
        <v>127</v>
      </c>
      <c r="AF23" s="33" t="s">
        <v>181</v>
      </c>
      <c r="AG23" s="17" t="s">
        <v>33</v>
      </c>
      <c r="AH23" s="204">
        <v>42283</v>
      </c>
      <c r="AI23" s="76" t="s">
        <v>100</v>
      </c>
      <c r="AJ23" s="85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72" ht="47.1" customHeight="1" x14ac:dyDescent="0.2">
      <c r="B24" s="58"/>
      <c r="C24" s="151">
        <v>41926</v>
      </c>
      <c r="D24" s="5"/>
      <c r="E24" s="31" t="s">
        <v>307</v>
      </c>
      <c r="F24" s="16" t="s">
        <v>346</v>
      </c>
      <c r="G24" s="18" t="s">
        <v>107</v>
      </c>
      <c r="H24" s="14" t="s">
        <v>118</v>
      </c>
      <c r="I24" s="16" t="s">
        <v>284</v>
      </c>
      <c r="J24" s="18" t="s">
        <v>38</v>
      </c>
      <c r="K24" s="118" t="s">
        <v>185</v>
      </c>
      <c r="L24" s="16" t="s">
        <v>48</v>
      </c>
      <c r="M24" s="42" t="s">
        <v>134</v>
      </c>
      <c r="N24" s="42" t="s">
        <v>344</v>
      </c>
      <c r="O24" s="171" t="s">
        <v>266</v>
      </c>
      <c r="P24" s="42" t="s">
        <v>134</v>
      </c>
      <c r="Q24" s="177" t="s">
        <v>123</v>
      </c>
      <c r="R24" s="18" t="s">
        <v>188</v>
      </c>
      <c r="S24" s="18" t="s">
        <v>107</v>
      </c>
      <c r="T24" s="42" t="s">
        <v>114</v>
      </c>
      <c r="U24" s="143" t="s">
        <v>324</v>
      </c>
      <c r="V24" s="30" t="s">
        <v>218</v>
      </c>
      <c r="W24" s="16" t="s">
        <v>59</v>
      </c>
      <c r="X24" s="30" t="s">
        <v>183</v>
      </c>
      <c r="Y24" s="144" t="s">
        <v>197</v>
      </c>
      <c r="Z24" s="118" t="s">
        <v>187</v>
      </c>
      <c r="AA24" s="30" t="s">
        <v>183</v>
      </c>
      <c r="AB24" s="30" t="s">
        <v>309</v>
      </c>
      <c r="AC24" s="18" t="s">
        <v>188</v>
      </c>
      <c r="AD24" s="14" t="s">
        <v>299</v>
      </c>
      <c r="AE24" s="48" t="s">
        <v>127</v>
      </c>
      <c r="AF24" s="171" t="s">
        <v>266</v>
      </c>
      <c r="AG24" s="17" t="s">
        <v>33</v>
      </c>
      <c r="AH24" s="204">
        <v>42290</v>
      </c>
      <c r="AI24" s="76" t="s">
        <v>100</v>
      </c>
      <c r="AJ24" s="85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72" ht="47.1" customHeight="1" x14ac:dyDescent="0.2">
      <c r="A25" s="70" t="s">
        <v>87</v>
      </c>
      <c r="B25" s="68"/>
      <c r="C25" s="128">
        <v>41933</v>
      </c>
      <c r="D25" s="5"/>
      <c r="E25" s="145" t="s">
        <v>205</v>
      </c>
      <c r="F25" s="16" t="s">
        <v>346</v>
      </c>
      <c r="G25" s="18" t="s">
        <v>107</v>
      </c>
      <c r="H25" s="14" t="s">
        <v>118</v>
      </c>
      <c r="I25" s="118" t="s">
        <v>98</v>
      </c>
      <c r="J25" s="16" t="s">
        <v>351</v>
      </c>
      <c r="K25" s="31" t="s">
        <v>340</v>
      </c>
      <c r="L25" s="142" t="s">
        <v>102</v>
      </c>
      <c r="M25" s="44" t="s">
        <v>14</v>
      </c>
      <c r="N25" s="42" t="s">
        <v>344</v>
      </c>
      <c r="O25" s="159" t="s">
        <v>233</v>
      </c>
      <c r="P25" s="14" t="s">
        <v>222</v>
      </c>
      <c r="Q25" s="178" t="s">
        <v>100</v>
      </c>
      <c r="R25" s="42" t="s">
        <v>248</v>
      </c>
      <c r="S25" s="18" t="s">
        <v>107</v>
      </c>
      <c r="T25" s="76" t="s">
        <v>100</v>
      </c>
      <c r="U25" s="143" t="s">
        <v>324</v>
      </c>
      <c r="V25" s="14" t="s">
        <v>251</v>
      </c>
      <c r="W25" s="131" t="s">
        <v>14</v>
      </c>
      <c r="X25" s="131" t="s">
        <v>14</v>
      </c>
      <c r="Y25" s="45" t="s">
        <v>287</v>
      </c>
      <c r="Z25" s="78" t="s">
        <v>274</v>
      </c>
      <c r="AA25" s="118" t="s">
        <v>325</v>
      </c>
      <c r="AB25" s="44" t="s">
        <v>14</v>
      </c>
      <c r="AC25" s="34" t="s">
        <v>240</v>
      </c>
      <c r="AD25" s="76" t="s">
        <v>343</v>
      </c>
      <c r="AE25" s="44" t="s">
        <v>14</v>
      </c>
      <c r="AF25" s="50" t="s">
        <v>252</v>
      </c>
      <c r="AG25" s="195" t="s">
        <v>330</v>
      </c>
      <c r="AH25" s="205"/>
      <c r="AI25" s="221" t="s">
        <v>335</v>
      </c>
      <c r="AJ25" s="85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72" ht="47.1" customHeight="1" x14ac:dyDescent="0.2">
      <c r="B26" s="57"/>
      <c r="C26" s="128">
        <v>41940</v>
      </c>
      <c r="D26" s="5"/>
      <c r="E26" s="145" t="s">
        <v>205</v>
      </c>
      <c r="F26" s="171" t="s">
        <v>266</v>
      </c>
      <c r="G26" s="33" t="s">
        <v>213</v>
      </c>
      <c r="H26" s="45" t="s">
        <v>342</v>
      </c>
      <c r="I26" s="118" t="s">
        <v>98</v>
      </c>
      <c r="J26" s="16" t="s">
        <v>351</v>
      </c>
      <c r="K26" s="31" t="s">
        <v>340</v>
      </c>
      <c r="L26" s="111" t="s">
        <v>102</v>
      </c>
      <c r="M26" s="109" t="s">
        <v>24</v>
      </c>
      <c r="N26" s="171" t="s">
        <v>266</v>
      </c>
      <c r="O26" s="159" t="s">
        <v>233</v>
      </c>
      <c r="P26" s="14" t="s">
        <v>222</v>
      </c>
      <c r="Q26" s="178" t="s">
        <v>100</v>
      </c>
      <c r="R26" s="42" t="s">
        <v>248</v>
      </c>
      <c r="S26" s="78" t="s">
        <v>274</v>
      </c>
      <c r="T26" s="76" t="s">
        <v>100</v>
      </c>
      <c r="U26" s="124" t="s">
        <v>40</v>
      </c>
      <c r="V26" s="14" t="s">
        <v>251</v>
      </c>
      <c r="W26" s="131" t="s">
        <v>14</v>
      </c>
      <c r="X26" s="103" t="s">
        <v>237</v>
      </c>
      <c r="Y26" s="171" t="s">
        <v>266</v>
      </c>
      <c r="Z26" s="171" t="s">
        <v>266</v>
      </c>
      <c r="AA26" s="118" t="s">
        <v>325</v>
      </c>
      <c r="AB26" s="171" t="s">
        <v>266</v>
      </c>
      <c r="AC26" s="34" t="s">
        <v>240</v>
      </c>
      <c r="AD26" s="76" t="s">
        <v>343</v>
      </c>
      <c r="AE26" s="33" t="s">
        <v>181</v>
      </c>
      <c r="AF26" s="50" t="s">
        <v>252</v>
      </c>
      <c r="AG26" s="195" t="s">
        <v>330</v>
      </c>
      <c r="AH26" s="205"/>
      <c r="AI26" s="213"/>
      <c r="AJ26" s="101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72" ht="47.1" customHeight="1" x14ac:dyDescent="0.2">
      <c r="B27" s="67"/>
      <c r="C27" s="151">
        <v>41947</v>
      </c>
      <c r="D27" s="5"/>
      <c r="E27" s="145" t="s">
        <v>205</v>
      </c>
      <c r="F27" s="44" t="s">
        <v>14</v>
      </c>
      <c r="G27" s="33" t="s">
        <v>213</v>
      </c>
      <c r="H27" s="172" t="s">
        <v>267</v>
      </c>
      <c r="I27" s="118" t="s">
        <v>98</v>
      </c>
      <c r="J27" s="16" t="s">
        <v>351</v>
      </c>
      <c r="K27" s="31" t="s">
        <v>340</v>
      </c>
      <c r="L27" s="111" t="s">
        <v>102</v>
      </c>
      <c r="M27" s="78" t="s">
        <v>316</v>
      </c>
      <c r="N27" s="15" t="s">
        <v>3</v>
      </c>
      <c r="O27" s="159" t="s">
        <v>233</v>
      </c>
      <c r="P27" s="14" t="s">
        <v>339</v>
      </c>
      <c r="Q27" s="178" t="s">
        <v>100</v>
      </c>
      <c r="R27" s="42" t="s">
        <v>248</v>
      </c>
      <c r="S27" s="15" t="s">
        <v>3</v>
      </c>
      <c r="T27" s="76" t="s">
        <v>100</v>
      </c>
      <c r="U27" s="78" t="s">
        <v>277</v>
      </c>
      <c r="V27" s="14" t="s">
        <v>251</v>
      </c>
      <c r="W27" s="175" t="s">
        <v>278</v>
      </c>
      <c r="X27" s="103" t="s">
        <v>237</v>
      </c>
      <c r="Y27" s="172" t="s">
        <v>267</v>
      </c>
      <c r="Z27" s="15" t="s">
        <v>3</v>
      </c>
      <c r="AA27" s="118" t="s">
        <v>325</v>
      </c>
      <c r="AB27" s="172" t="s">
        <v>267</v>
      </c>
      <c r="AC27" s="34" t="s">
        <v>240</v>
      </c>
      <c r="AD27" s="76" t="s">
        <v>343</v>
      </c>
      <c r="AE27" s="33" t="s">
        <v>181</v>
      </c>
      <c r="AF27" s="50" t="s">
        <v>252</v>
      </c>
      <c r="AG27" s="195" t="s">
        <v>330</v>
      </c>
      <c r="AH27" s="205"/>
      <c r="AI27" s="213"/>
      <c r="AJ27" s="101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72" ht="47.1" customHeight="1" x14ac:dyDescent="0.2">
      <c r="B28" s="67"/>
      <c r="C28" s="136">
        <v>41954</v>
      </c>
      <c r="D28" s="5"/>
      <c r="E28" s="145" t="s">
        <v>205</v>
      </c>
      <c r="F28" s="44" t="s">
        <v>14</v>
      </c>
      <c r="G28" s="33" t="s">
        <v>213</v>
      </c>
      <c r="H28" s="109" t="s">
        <v>24</v>
      </c>
      <c r="I28" s="118" t="s">
        <v>98</v>
      </c>
      <c r="J28" s="16" t="s">
        <v>351</v>
      </c>
      <c r="K28" s="31" t="s">
        <v>340</v>
      </c>
      <c r="L28" s="111" t="s">
        <v>102</v>
      </c>
      <c r="M28" s="78" t="s">
        <v>316</v>
      </c>
      <c r="N28" s="44" t="s">
        <v>14</v>
      </c>
      <c r="O28" s="159" t="s">
        <v>233</v>
      </c>
      <c r="P28" s="14" t="s">
        <v>222</v>
      </c>
      <c r="Q28" s="178" t="s">
        <v>100</v>
      </c>
      <c r="R28" s="42" t="s">
        <v>248</v>
      </c>
      <c r="S28" s="80" t="s">
        <v>24</v>
      </c>
      <c r="T28" s="76" t="s">
        <v>100</v>
      </c>
      <c r="U28" s="132" t="s">
        <v>24</v>
      </c>
      <c r="V28" s="14" t="s">
        <v>251</v>
      </c>
      <c r="W28" s="175" t="s">
        <v>278</v>
      </c>
      <c r="X28" s="103" t="s">
        <v>237</v>
      </c>
      <c r="Y28" s="131" t="s">
        <v>14</v>
      </c>
      <c r="Z28" s="131" t="s">
        <v>14</v>
      </c>
      <c r="AA28" s="118" t="s">
        <v>325</v>
      </c>
      <c r="AB28" s="42" t="s">
        <v>108</v>
      </c>
      <c r="AC28" s="34" t="s">
        <v>240</v>
      </c>
      <c r="AD28" s="76" t="s">
        <v>343</v>
      </c>
      <c r="AE28" s="33" t="s">
        <v>181</v>
      </c>
      <c r="AF28" s="50" t="s">
        <v>252</v>
      </c>
      <c r="AG28" s="195" t="s">
        <v>330</v>
      </c>
      <c r="AH28" s="205"/>
      <c r="AI28" s="213"/>
      <c r="AJ28" s="101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72" s="79" customFormat="1" ht="47.1" customHeight="1" x14ac:dyDescent="0.2">
      <c r="A29" s="70" t="s">
        <v>88</v>
      </c>
      <c r="B29" s="68"/>
      <c r="C29" s="151">
        <v>41961</v>
      </c>
      <c r="D29" s="5"/>
      <c r="E29" s="148" t="s">
        <v>250</v>
      </c>
      <c r="F29" s="17" t="s">
        <v>332</v>
      </c>
      <c r="G29" s="15" t="s">
        <v>3</v>
      </c>
      <c r="H29" s="44" t="s">
        <v>14</v>
      </c>
      <c r="I29" s="50" t="s">
        <v>318</v>
      </c>
      <c r="J29" s="35" t="s">
        <v>322</v>
      </c>
      <c r="K29" s="103" t="s">
        <v>99</v>
      </c>
      <c r="L29" s="140" t="s">
        <v>174</v>
      </c>
      <c r="M29" s="31" t="s">
        <v>352</v>
      </c>
      <c r="N29" s="18" t="s">
        <v>13</v>
      </c>
      <c r="O29" s="154" t="s">
        <v>251</v>
      </c>
      <c r="P29" s="120" t="s">
        <v>120</v>
      </c>
      <c r="Q29" s="179" t="s">
        <v>353</v>
      </c>
      <c r="R29" s="103" t="s">
        <v>99</v>
      </c>
      <c r="S29" s="143" t="s">
        <v>113</v>
      </c>
      <c r="T29" s="18" t="s">
        <v>13</v>
      </c>
      <c r="U29" s="14" t="s">
        <v>177</v>
      </c>
      <c r="V29" s="17" t="s">
        <v>332</v>
      </c>
      <c r="W29" s="31" t="s">
        <v>341</v>
      </c>
      <c r="X29" s="34" t="s">
        <v>132</v>
      </c>
      <c r="Y29" s="78" t="s">
        <v>275</v>
      </c>
      <c r="Z29" s="30" t="s">
        <v>183</v>
      </c>
      <c r="AA29" s="18" t="s">
        <v>188</v>
      </c>
      <c r="AB29" s="42" t="s">
        <v>108</v>
      </c>
      <c r="AC29" s="15" t="s">
        <v>3</v>
      </c>
      <c r="AD29" s="18" t="s">
        <v>188</v>
      </c>
      <c r="AE29" s="120" t="s">
        <v>115</v>
      </c>
      <c r="AF29" s="18" t="s">
        <v>188</v>
      </c>
      <c r="AG29" s="148" t="s">
        <v>250</v>
      </c>
      <c r="AH29" s="206"/>
      <c r="AI29" s="214"/>
      <c r="AJ29" s="101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</row>
    <row r="30" spans="1:72" ht="47.1" customHeight="1" x14ac:dyDescent="0.2">
      <c r="B30" s="68"/>
      <c r="C30" s="128">
        <v>41968</v>
      </c>
      <c r="D30" s="5"/>
      <c r="E30" s="14" t="s">
        <v>126</v>
      </c>
      <c r="F30" s="17" t="s">
        <v>332</v>
      </c>
      <c r="G30" s="44" t="s">
        <v>14</v>
      </c>
      <c r="H30" s="50" t="s">
        <v>268</v>
      </c>
      <c r="I30" s="50" t="s">
        <v>318</v>
      </c>
      <c r="J30" s="35" t="s">
        <v>322</v>
      </c>
      <c r="K30" s="103" t="s">
        <v>99</v>
      </c>
      <c r="L30" s="140" t="s">
        <v>174</v>
      </c>
      <c r="M30" s="31" t="s">
        <v>352</v>
      </c>
      <c r="N30" s="18" t="s">
        <v>13</v>
      </c>
      <c r="O30" s="154" t="s">
        <v>251</v>
      </c>
      <c r="P30" s="120" t="s">
        <v>120</v>
      </c>
      <c r="Q30" s="179" t="s">
        <v>353</v>
      </c>
      <c r="R30" s="103" t="s">
        <v>99</v>
      </c>
      <c r="S30" s="143" t="s">
        <v>113</v>
      </c>
      <c r="T30" s="18" t="s">
        <v>13</v>
      </c>
      <c r="U30" s="14" t="s">
        <v>177</v>
      </c>
      <c r="V30" s="17" t="s">
        <v>332</v>
      </c>
      <c r="W30" s="31" t="s">
        <v>341</v>
      </c>
      <c r="X30" s="34" t="s">
        <v>132</v>
      </c>
      <c r="Y30" s="103" t="s">
        <v>244</v>
      </c>
      <c r="Z30" s="30" t="s">
        <v>183</v>
      </c>
      <c r="AA30" s="18" t="s">
        <v>188</v>
      </c>
      <c r="AB30" s="42" t="s">
        <v>108</v>
      </c>
      <c r="AC30" s="33" t="s">
        <v>94</v>
      </c>
      <c r="AD30" s="18" t="s">
        <v>188</v>
      </c>
      <c r="AE30" s="120" t="s">
        <v>115</v>
      </c>
      <c r="AF30" s="18" t="s">
        <v>188</v>
      </c>
      <c r="AG30" s="18" t="s">
        <v>8</v>
      </c>
      <c r="AH30" s="205"/>
      <c r="AI30" s="213"/>
      <c r="AJ30" s="86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</row>
    <row r="31" spans="1:72" ht="47.1" customHeight="1" x14ac:dyDescent="0.2">
      <c r="B31" s="57"/>
      <c r="C31" s="151">
        <v>41975</v>
      </c>
      <c r="D31" s="5"/>
      <c r="E31" s="14" t="s">
        <v>126</v>
      </c>
      <c r="F31" s="17" t="s">
        <v>332</v>
      </c>
      <c r="G31" s="45" t="s">
        <v>292</v>
      </c>
      <c r="H31" s="50" t="s">
        <v>268</v>
      </c>
      <c r="I31" s="50" t="s">
        <v>318</v>
      </c>
      <c r="J31" s="35" t="s">
        <v>322</v>
      </c>
      <c r="K31" s="103" t="s">
        <v>99</v>
      </c>
      <c r="L31" s="140" t="s">
        <v>174</v>
      </c>
      <c r="M31" s="31" t="s">
        <v>352</v>
      </c>
      <c r="N31" s="18" t="s">
        <v>13</v>
      </c>
      <c r="O31" s="154" t="s">
        <v>251</v>
      </c>
      <c r="P31" s="120" t="s">
        <v>120</v>
      </c>
      <c r="Q31" s="179" t="s">
        <v>353</v>
      </c>
      <c r="R31" s="103" t="s">
        <v>99</v>
      </c>
      <c r="S31" s="143" t="s">
        <v>113</v>
      </c>
      <c r="T31" s="18" t="s">
        <v>13</v>
      </c>
      <c r="U31" s="14" t="s">
        <v>177</v>
      </c>
      <c r="V31" s="17" t="s">
        <v>332</v>
      </c>
      <c r="W31" s="31" t="s">
        <v>341</v>
      </c>
      <c r="X31" s="34" t="s">
        <v>132</v>
      </c>
      <c r="Y31" s="103" t="s">
        <v>244</v>
      </c>
      <c r="Z31" s="30" t="s">
        <v>183</v>
      </c>
      <c r="AA31" s="18" t="s">
        <v>188</v>
      </c>
      <c r="AB31" s="42" t="s">
        <v>108</v>
      </c>
      <c r="AC31" s="33" t="s">
        <v>94</v>
      </c>
      <c r="AD31" s="18" t="s">
        <v>188</v>
      </c>
      <c r="AE31" s="120" t="s">
        <v>115</v>
      </c>
      <c r="AF31" s="18" t="s">
        <v>188</v>
      </c>
      <c r="AG31" s="18" t="s">
        <v>8</v>
      </c>
      <c r="AH31" s="207"/>
      <c r="AI31" s="215"/>
      <c r="AJ31" s="88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72" ht="47.1" customHeight="1" thickBot="1" x14ac:dyDescent="0.25">
      <c r="A32" s="70"/>
      <c r="B32" s="56"/>
      <c r="C32" s="128">
        <v>41982</v>
      </c>
      <c r="D32" s="5"/>
      <c r="E32" s="14" t="s">
        <v>126</v>
      </c>
      <c r="F32" s="17" t="s">
        <v>332</v>
      </c>
      <c r="G32" s="44" t="s">
        <v>14</v>
      </c>
      <c r="H32" s="50" t="s">
        <v>268</v>
      </c>
      <c r="I32" s="50" t="s">
        <v>318</v>
      </c>
      <c r="J32" s="35" t="s">
        <v>322</v>
      </c>
      <c r="K32" s="44" t="s">
        <v>14</v>
      </c>
      <c r="L32" s="140" t="s">
        <v>174</v>
      </c>
      <c r="M32" s="31" t="s">
        <v>352</v>
      </c>
      <c r="N32" s="18" t="s">
        <v>13</v>
      </c>
      <c r="O32" s="154" t="s">
        <v>251</v>
      </c>
      <c r="P32" s="120" t="s">
        <v>120</v>
      </c>
      <c r="Q32" s="179" t="s">
        <v>353</v>
      </c>
      <c r="R32" s="81" t="s">
        <v>24</v>
      </c>
      <c r="S32" s="143" t="s">
        <v>113</v>
      </c>
      <c r="T32" s="18" t="s">
        <v>13</v>
      </c>
      <c r="U32" s="14" t="s">
        <v>177</v>
      </c>
      <c r="V32" s="17" t="s">
        <v>332</v>
      </c>
      <c r="W32" s="31" t="s">
        <v>341</v>
      </c>
      <c r="X32" s="34" t="s">
        <v>132</v>
      </c>
      <c r="Y32" s="103" t="s">
        <v>244</v>
      </c>
      <c r="Z32" s="30" t="s">
        <v>183</v>
      </c>
      <c r="AA32" s="18" t="s">
        <v>188</v>
      </c>
      <c r="AB32" s="124" t="s">
        <v>40</v>
      </c>
      <c r="AC32" s="33" t="s">
        <v>94</v>
      </c>
      <c r="AD32" s="18" t="s">
        <v>188</v>
      </c>
      <c r="AE32" s="120" t="s">
        <v>115</v>
      </c>
      <c r="AF32" s="18" t="s">
        <v>188</v>
      </c>
      <c r="AG32" s="18" t="s">
        <v>8</v>
      </c>
      <c r="AH32" s="207"/>
      <c r="AI32" s="215"/>
      <c r="AJ32" s="88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s="71" customFormat="1" ht="47.1" customHeight="1" thickTop="1" thickBot="1" x14ac:dyDescent="0.25">
      <c r="A33" s="67"/>
      <c r="B33" s="55"/>
      <c r="C33" s="128">
        <v>41989</v>
      </c>
      <c r="D33" s="5"/>
      <c r="E33" s="149" t="s">
        <v>24</v>
      </c>
      <c r="F33" s="81" t="s">
        <v>24</v>
      </c>
      <c r="G33" s="81" t="s">
        <v>24</v>
      </c>
      <c r="H33" s="50" t="s">
        <v>268</v>
      </c>
      <c r="I33" s="81" t="s">
        <v>24</v>
      </c>
      <c r="J33" s="81" t="s">
        <v>24</v>
      </c>
      <c r="K33" s="81" t="s">
        <v>24</v>
      </c>
      <c r="L33" s="81" t="s">
        <v>24</v>
      </c>
      <c r="M33" s="81" t="s">
        <v>24</v>
      </c>
      <c r="N33" s="81" t="s">
        <v>24</v>
      </c>
      <c r="O33" s="160" t="s">
        <v>24</v>
      </c>
      <c r="P33" s="149" t="s">
        <v>24</v>
      </c>
      <c r="Q33" s="176" t="s">
        <v>24</v>
      </c>
      <c r="R33" s="81" t="s">
        <v>24</v>
      </c>
      <c r="S33" s="107" t="s">
        <v>14</v>
      </c>
      <c r="T33" s="81" t="s">
        <v>24</v>
      </c>
      <c r="U33" s="81" t="s">
        <v>24</v>
      </c>
      <c r="V33" s="81" t="s">
        <v>24</v>
      </c>
      <c r="W33" s="81" t="s">
        <v>24</v>
      </c>
      <c r="X33" s="81" t="s">
        <v>24</v>
      </c>
      <c r="Y33" s="81" t="s">
        <v>24</v>
      </c>
      <c r="Z33" s="81" t="s">
        <v>24</v>
      </c>
      <c r="AA33" s="81" t="s">
        <v>24</v>
      </c>
      <c r="AB33" s="82" t="s">
        <v>24</v>
      </c>
      <c r="AC33" s="82" t="s">
        <v>24</v>
      </c>
      <c r="AD33" s="82" t="s">
        <v>24</v>
      </c>
      <c r="AE33" s="81" t="s">
        <v>24</v>
      </c>
      <c r="AF33" s="81" t="s">
        <v>24</v>
      </c>
      <c r="AG33" s="18" t="s">
        <v>264</v>
      </c>
      <c r="AH33" s="207"/>
      <c r="AI33" s="215"/>
      <c r="AJ33" s="88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</row>
    <row r="34" spans="1:50" s="71" customFormat="1" ht="47.1" customHeight="1" thickTop="1" thickBot="1" x14ac:dyDescent="0.25">
      <c r="A34" s="73"/>
      <c r="B34" s="137" t="s">
        <v>140</v>
      </c>
      <c r="C34" s="136">
        <v>41996</v>
      </c>
      <c r="D34" s="5"/>
      <c r="E34" s="150" t="s">
        <v>0</v>
      </c>
      <c r="F34" s="75" t="s">
        <v>0</v>
      </c>
      <c r="G34" s="24" t="s">
        <v>0</v>
      </c>
      <c r="H34" s="24" t="s">
        <v>0</v>
      </c>
      <c r="I34" s="24" t="s">
        <v>0</v>
      </c>
      <c r="J34" s="74" t="s">
        <v>0</v>
      </c>
      <c r="K34" s="74" t="s">
        <v>0</v>
      </c>
      <c r="L34" s="75" t="s">
        <v>0</v>
      </c>
      <c r="M34" s="121" t="s">
        <v>0</v>
      </c>
      <c r="N34" s="24" t="s">
        <v>0</v>
      </c>
      <c r="O34" s="74" t="s">
        <v>0</v>
      </c>
      <c r="P34" s="150" t="s">
        <v>0</v>
      </c>
      <c r="Q34" s="75" t="s">
        <v>0</v>
      </c>
      <c r="R34" s="24" t="s">
        <v>0</v>
      </c>
      <c r="S34" s="24" t="s">
        <v>0</v>
      </c>
      <c r="T34" s="24" t="s">
        <v>0</v>
      </c>
      <c r="U34" s="24" t="s">
        <v>0</v>
      </c>
      <c r="V34" s="24" t="s">
        <v>0</v>
      </c>
      <c r="W34" s="24" t="s">
        <v>0</v>
      </c>
      <c r="X34" s="24" t="s">
        <v>0</v>
      </c>
      <c r="Y34" s="24" t="s">
        <v>0</v>
      </c>
      <c r="Z34" s="24" t="s">
        <v>0</v>
      </c>
      <c r="AA34" s="77" t="s">
        <v>0</v>
      </c>
      <c r="AB34" s="77" t="s">
        <v>0</v>
      </c>
      <c r="AC34" s="77" t="s">
        <v>0</v>
      </c>
      <c r="AD34" s="77" t="s">
        <v>0</v>
      </c>
      <c r="AE34" s="77" t="s">
        <v>0</v>
      </c>
      <c r="AF34" s="77" t="s">
        <v>0</v>
      </c>
      <c r="AG34" s="77" t="s">
        <v>0</v>
      </c>
      <c r="AH34" s="208"/>
      <c r="AI34" s="216"/>
      <c r="AJ34" s="89"/>
      <c r="AK34" s="133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</row>
    <row r="35" spans="1:50" ht="47.1" customHeight="1" thickBot="1" x14ac:dyDescent="0.25">
      <c r="B35" s="137" t="s">
        <v>140</v>
      </c>
      <c r="C35" s="136">
        <v>42003</v>
      </c>
      <c r="D35" s="5"/>
      <c r="E35" s="131" t="s">
        <v>14</v>
      </c>
      <c r="F35" s="44" t="s">
        <v>14</v>
      </c>
      <c r="G35" s="81" t="s">
        <v>24</v>
      </c>
      <c r="H35" s="44" t="s">
        <v>14</v>
      </c>
      <c r="I35" s="44" t="s">
        <v>14</v>
      </c>
      <c r="J35" s="44" t="s">
        <v>14</v>
      </c>
      <c r="K35" s="44" t="s">
        <v>14</v>
      </c>
      <c r="L35" s="44" t="s">
        <v>14</v>
      </c>
      <c r="M35" s="44" t="s">
        <v>14</v>
      </c>
      <c r="N35" s="44" t="s">
        <v>14</v>
      </c>
      <c r="O35" s="155" t="s">
        <v>14</v>
      </c>
      <c r="P35" s="131" t="s">
        <v>14</v>
      </c>
      <c r="Q35" s="130" t="s">
        <v>14</v>
      </c>
      <c r="R35" s="44" t="s">
        <v>14</v>
      </c>
      <c r="S35" s="44" t="s">
        <v>14</v>
      </c>
      <c r="T35" s="44" t="s">
        <v>14</v>
      </c>
      <c r="U35" s="44" t="s">
        <v>14</v>
      </c>
      <c r="V35" s="44" t="s">
        <v>14</v>
      </c>
      <c r="W35" s="44" t="s">
        <v>14</v>
      </c>
      <c r="X35" s="44" t="s">
        <v>14</v>
      </c>
      <c r="Y35" s="44" t="s">
        <v>14</v>
      </c>
      <c r="Z35" s="44" t="s">
        <v>14</v>
      </c>
      <c r="AA35" s="44" t="s">
        <v>14</v>
      </c>
      <c r="AB35" s="44" t="s">
        <v>14</v>
      </c>
      <c r="AC35" s="44" t="s">
        <v>14</v>
      </c>
      <c r="AD35" s="44" t="s">
        <v>14</v>
      </c>
      <c r="AE35" s="44" t="s">
        <v>14</v>
      </c>
      <c r="AF35" s="44" t="s">
        <v>14</v>
      </c>
      <c r="AG35" s="77" t="s">
        <v>0</v>
      </c>
      <c r="AH35" s="209"/>
      <c r="AI35" s="217"/>
      <c r="AJ35" s="90"/>
      <c r="AK35" s="133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ht="47.1" customHeight="1" thickTop="1" x14ac:dyDescent="0.2">
      <c r="A36" s="68" t="s">
        <v>89</v>
      </c>
      <c r="B36" s="139" t="s">
        <v>143</v>
      </c>
      <c r="C36" s="128">
        <v>42010</v>
      </c>
      <c r="D36" s="5"/>
      <c r="E36" s="18" t="s">
        <v>38</v>
      </c>
      <c r="F36" s="16" t="s">
        <v>125</v>
      </c>
      <c r="G36" s="17" t="s">
        <v>201</v>
      </c>
      <c r="H36" s="30" t="s">
        <v>171</v>
      </c>
      <c r="I36" s="86" t="s">
        <v>212</v>
      </c>
      <c r="J36" s="48" t="s">
        <v>34</v>
      </c>
      <c r="K36" s="142" t="s">
        <v>102</v>
      </c>
      <c r="L36" s="161" t="s">
        <v>355</v>
      </c>
      <c r="M36" s="14" t="s">
        <v>53</v>
      </c>
      <c r="N36" s="16" t="s">
        <v>124</v>
      </c>
      <c r="O36" s="161" t="s">
        <v>13</v>
      </c>
      <c r="P36" s="18" t="s">
        <v>38</v>
      </c>
      <c r="Q36" s="180" t="s">
        <v>13</v>
      </c>
      <c r="R36" s="142" t="s">
        <v>129</v>
      </c>
      <c r="S36" s="17" t="s">
        <v>33</v>
      </c>
      <c r="T36" s="17" t="s">
        <v>116</v>
      </c>
      <c r="U36" s="18" t="s">
        <v>50</v>
      </c>
      <c r="V36" s="18" t="s">
        <v>50</v>
      </c>
      <c r="W36" s="17" t="s">
        <v>49</v>
      </c>
      <c r="X36" s="50" t="s">
        <v>182</v>
      </c>
      <c r="Y36" s="17" t="s">
        <v>116</v>
      </c>
      <c r="Z36" s="144" t="s">
        <v>350</v>
      </c>
      <c r="AA36" s="16" t="s">
        <v>349</v>
      </c>
      <c r="AB36" s="17" t="s">
        <v>122</v>
      </c>
      <c r="AC36" s="122" t="s">
        <v>308</v>
      </c>
      <c r="AD36" s="31" t="s">
        <v>347</v>
      </c>
      <c r="AE36" s="17" t="s">
        <v>111</v>
      </c>
      <c r="AF36" s="63" t="s">
        <v>263</v>
      </c>
      <c r="AG36" s="17" t="s">
        <v>331</v>
      </c>
      <c r="AH36" s="210"/>
      <c r="AI36" s="218"/>
      <c r="AJ36" s="91"/>
      <c r="AK36" s="133" t="s">
        <v>196</v>
      </c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ht="47.1" customHeight="1" x14ac:dyDescent="0.2">
      <c r="A37" s="70"/>
      <c r="B37" s="56"/>
      <c r="C37" s="151">
        <v>42017</v>
      </c>
      <c r="D37" s="5"/>
      <c r="E37" s="18" t="s">
        <v>38</v>
      </c>
      <c r="F37" s="16" t="s">
        <v>125</v>
      </c>
      <c r="G37" s="17" t="s">
        <v>201</v>
      </c>
      <c r="H37" s="30" t="s">
        <v>171</v>
      </c>
      <c r="I37" s="86" t="s">
        <v>212</v>
      </c>
      <c r="J37" s="48" t="s">
        <v>34</v>
      </c>
      <c r="K37" s="111" t="s">
        <v>102</v>
      </c>
      <c r="L37" s="161" t="s">
        <v>355</v>
      </c>
      <c r="M37" s="14" t="s">
        <v>53</v>
      </c>
      <c r="N37" s="16" t="s">
        <v>124</v>
      </c>
      <c r="O37" s="161" t="s">
        <v>13</v>
      </c>
      <c r="P37" s="18" t="s">
        <v>38</v>
      </c>
      <c r="Q37" s="180" t="s">
        <v>13</v>
      </c>
      <c r="R37" s="142" t="s">
        <v>129</v>
      </c>
      <c r="S37" s="17" t="s">
        <v>33</v>
      </c>
      <c r="T37" s="17" t="s">
        <v>116</v>
      </c>
      <c r="U37" s="18" t="s">
        <v>50</v>
      </c>
      <c r="V37" s="18" t="s">
        <v>50</v>
      </c>
      <c r="W37" s="17" t="s">
        <v>49</v>
      </c>
      <c r="X37" s="50" t="s">
        <v>182</v>
      </c>
      <c r="Y37" s="17" t="s">
        <v>116</v>
      </c>
      <c r="Z37" s="144" t="s">
        <v>350</v>
      </c>
      <c r="AA37" s="16" t="s">
        <v>349</v>
      </c>
      <c r="AB37" s="17" t="s">
        <v>122</v>
      </c>
      <c r="AC37" s="122" t="s">
        <v>308</v>
      </c>
      <c r="AD37" s="31" t="s">
        <v>347</v>
      </c>
      <c r="AE37" s="17" t="s">
        <v>111</v>
      </c>
      <c r="AF37" s="63" t="s">
        <v>263</v>
      </c>
      <c r="AG37" s="17" t="s">
        <v>331</v>
      </c>
      <c r="AH37" s="207"/>
      <c r="AI37" s="215"/>
      <c r="AJ37" s="38"/>
      <c r="AK37" s="133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ht="47.1" customHeight="1" x14ac:dyDescent="0.2">
      <c r="A38" s="70"/>
      <c r="B38" s="56"/>
      <c r="C38" s="128">
        <v>42024</v>
      </c>
      <c r="D38" s="5"/>
      <c r="E38" s="18" t="s">
        <v>38</v>
      </c>
      <c r="F38" s="16" t="s">
        <v>125</v>
      </c>
      <c r="G38" s="17" t="s">
        <v>201</v>
      </c>
      <c r="H38" s="30" t="s">
        <v>171</v>
      </c>
      <c r="I38" s="86" t="s">
        <v>212</v>
      </c>
      <c r="J38" s="48" t="s">
        <v>34</v>
      </c>
      <c r="K38" s="111" t="s">
        <v>102</v>
      </c>
      <c r="L38" s="161" t="s">
        <v>355</v>
      </c>
      <c r="M38" s="14" t="s">
        <v>53</v>
      </c>
      <c r="N38" s="16" t="s">
        <v>124</v>
      </c>
      <c r="O38" s="161" t="s">
        <v>13</v>
      </c>
      <c r="P38" s="18" t="s">
        <v>38</v>
      </c>
      <c r="Q38" s="180" t="s">
        <v>13</v>
      </c>
      <c r="R38" s="142" t="s">
        <v>129</v>
      </c>
      <c r="S38" s="17" t="s">
        <v>33</v>
      </c>
      <c r="T38" s="17" t="s">
        <v>116</v>
      </c>
      <c r="U38" s="18" t="s">
        <v>50</v>
      </c>
      <c r="V38" s="18" t="s">
        <v>50</v>
      </c>
      <c r="W38" s="17" t="s">
        <v>49</v>
      </c>
      <c r="X38" s="50" t="s">
        <v>182</v>
      </c>
      <c r="Y38" s="17" t="s">
        <v>116</v>
      </c>
      <c r="Z38" s="144" t="s">
        <v>350</v>
      </c>
      <c r="AA38" s="16" t="s">
        <v>349</v>
      </c>
      <c r="AB38" s="17" t="s">
        <v>122</v>
      </c>
      <c r="AC38" s="122" t="s">
        <v>308</v>
      </c>
      <c r="AD38" s="31" t="s">
        <v>347</v>
      </c>
      <c r="AE38" s="17" t="s">
        <v>111</v>
      </c>
      <c r="AF38" s="63" t="s">
        <v>263</v>
      </c>
      <c r="AG38" s="17" t="s">
        <v>331</v>
      </c>
      <c r="AH38" s="207"/>
      <c r="AI38" s="215"/>
      <c r="AJ38" s="38"/>
      <c r="AK38" s="133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ht="47.1" customHeight="1" x14ac:dyDescent="0.2">
      <c r="B39" s="56"/>
      <c r="C39" s="151">
        <v>42031</v>
      </c>
      <c r="D39" s="5"/>
      <c r="E39" s="18" t="s">
        <v>38</v>
      </c>
      <c r="F39" s="16" t="s">
        <v>125</v>
      </c>
      <c r="G39" s="17" t="s">
        <v>201</v>
      </c>
      <c r="H39" s="30" t="s">
        <v>171</v>
      </c>
      <c r="I39" s="86" t="s">
        <v>212</v>
      </c>
      <c r="J39" s="48" t="s">
        <v>34</v>
      </c>
      <c r="K39" s="111" t="s">
        <v>102</v>
      </c>
      <c r="L39" s="161" t="s">
        <v>355</v>
      </c>
      <c r="M39" s="14" t="s">
        <v>53</v>
      </c>
      <c r="N39" s="16" t="s">
        <v>124</v>
      </c>
      <c r="O39" s="161" t="s">
        <v>13</v>
      </c>
      <c r="P39" s="18" t="s">
        <v>38</v>
      </c>
      <c r="Q39" s="180" t="s">
        <v>13</v>
      </c>
      <c r="R39" s="142" t="s">
        <v>129</v>
      </c>
      <c r="S39" s="17" t="s">
        <v>33</v>
      </c>
      <c r="T39" s="17" t="s">
        <v>116</v>
      </c>
      <c r="U39" s="18" t="s">
        <v>50</v>
      </c>
      <c r="V39" s="18" t="s">
        <v>50</v>
      </c>
      <c r="W39" s="17" t="s">
        <v>49</v>
      </c>
      <c r="X39" s="50" t="s">
        <v>182</v>
      </c>
      <c r="Y39" s="17" t="s">
        <v>116</v>
      </c>
      <c r="Z39" s="144" t="s">
        <v>350</v>
      </c>
      <c r="AA39" s="16" t="s">
        <v>349</v>
      </c>
      <c r="AB39" s="17" t="s">
        <v>122</v>
      </c>
      <c r="AC39" s="122" t="s">
        <v>308</v>
      </c>
      <c r="AD39" s="31" t="s">
        <v>347</v>
      </c>
      <c r="AE39" s="17" t="s">
        <v>111</v>
      </c>
      <c r="AF39" s="63" t="s">
        <v>263</v>
      </c>
      <c r="AG39" s="17" t="s">
        <v>331</v>
      </c>
      <c r="AH39" s="207"/>
      <c r="AI39" s="215"/>
      <c r="AJ39" s="38"/>
      <c r="AK39" s="133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ht="47.1" customHeight="1" thickBot="1" x14ac:dyDescent="0.25">
      <c r="A40" s="68" t="s">
        <v>90</v>
      </c>
      <c r="B40" s="68"/>
      <c r="C40" s="128">
        <v>42038</v>
      </c>
      <c r="D40" s="5"/>
      <c r="E40" s="45" t="s">
        <v>296</v>
      </c>
      <c r="F40" s="145" t="s">
        <v>205</v>
      </c>
      <c r="G40" s="48" t="s">
        <v>127</v>
      </c>
      <c r="H40" s="35" t="s">
        <v>357</v>
      </c>
      <c r="I40" s="175" t="s">
        <v>278</v>
      </c>
      <c r="J40" s="124" t="s">
        <v>40</v>
      </c>
      <c r="K40" s="18" t="s">
        <v>188</v>
      </c>
      <c r="L40" s="15" t="s">
        <v>3</v>
      </c>
      <c r="M40" s="118" t="s">
        <v>200</v>
      </c>
      <c r="N40" s="45" t="s">
        <v>323</v>
      </c>
      <c r="O40" s="162" t="s">
        <v>40</v>
      </c>
      <c r="P40" s="78" t="s">
        <v>277</v>
      </c>
      <c r="Q40" s="186" t="s">
        <v>58</v>
      </c>
      <c r="R40" s="14" t="s">
        <v>253</v>
      </c>
      <c r="S40" s="81" t="s">
        <v>24</v>
      </c>
      <c r="T40" s="44" t="s">
        <v>14</v>
      </c>
      <c r="U40" s="63" t="s">
        <v>189</v>
      </c>
      <c r="V40" s="45" t="s">
        <v>295</v>
      </c>
      <c r="W40" s="182" t="s">
        <v>269</v>
      </c>
      <c r="X40" s="18" t="s">
        <v>107</v>
      </c>
      <c r="Y40" s="18" t="s">
        <v>188</v>
      </c>
      <c r="Z40" s="17" t="s">
        <v>111</v>
      </c>
      <c r="AA40" s="16" t="s">
        <v>349</v>
      </c>
      <c r="AB40" s="34" t="s">
        <v>242</v>
      </c>
      <c r="AC40" s="78" t="s">
        <v>276</v>
      </c>
      <c r="AD40" s="17" t="s">
        <v>49</v>
      </c>
      <c r="AE40" s="18" t="s">
        <v>188</v>
      </c>
      <c r="AF40" s="81" t="s">
        <v>24</v>
      </c>
      <c r="AG40" s="40" t="s">
        <v>245</v>
      </c>
      <c r="AH40" s="211"/>
      <c r="AI40" s="219"/>
      <c r="AJ40" s="38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ht="47.1" customHeight="1" thickTop="1" x14ac:dyDescent="0.25">
      <c r="B41" s="53"/>
      <c r="C41" s="151">
        <v>42045</v>
      </c>
      <c r="D41" s="5"/>
      <c r="E41" s="78" t="s">
        <v>274</v>
      </c>
      <c r="F41" s="145" t="s">
        <v>205</v>
      </c>
      <c r="G41" s="48" t="s">
        <v>127</v>
      </c>
      <c r="H41" s="35" t="s">
        <v>357</v>
      </c>
      <c r="I41" s="171" t="s">
        <v>266</v>
      </c>
      <c r="J41" s="171" t="s">
        <v>266</v>
      </c>
      <c r="K41" s="18" t="s">
        <v>188</v>
      </c>
      <c r="L41" s="171" t="s">
        <v>266</v>
      </c>
      <c r="M41" s="118" t="s">
        <v>200</v>
      </c>
      <c r="N41" s="44" t="s">
        <v>14</v>
      </c>
      <c r="O41" s="163" t="s">
        <v>32</v>
      </c>
      <c r="P41" s="109" t="s">
        <v>24</v>
      </c>
      <c r="Q41" s="186" t="s">
        <v>58</v>
      </c>
      <c r="R41" s="14" t="s">
        <v>253</v>
      </c>
      <c r="S41" s="33" t="s">
        <v>249</v>
      </c>
      <c r="T41" s="45" t="s">
        <v>297</v>
      </c>
      <c r="U41" s="63" t="s">
        <v>189</v>
      </c>
      <c r="V41" s="109" t="s">
        <v>24</v>
      </c>
      <c r="W41" s="182" t="s">
        <v>269</v>
      </c>
      <c r="X41" s="18" t="s">
        <v>107</v>
      </c>
      <c r="Y41" s="18" t="s">
        <v>188</v>
      </c>
      <c r="Z41" s="17" t="s">
        <v>111</v>
      </c>
      <c r="AA41" s="44" t="s">
        <v>14</v>
      </c>
      <c r="AB41" s="34" t="s">
        <v>242</v>
      </c>
      <c r="AC41" s="78" t="s">
        <v>276</v>
      </c>
      <c r="AD41" s="17" t="s">
        <v>49</v>
      </c>
      <c r="AE41" s="18" t="s">
        <v>188</v>
      </c>
      <c r="AF41" s="44" t="s">
        <v>14</v>
      </c>
      <c r="AG41" s="40" t="s">
        <v>245</v>
      </c>
      <c r="AH41" s="206"/>
      <c r="AI41" s="214"/>
      <c r="AJ41" s="85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ht="47.1" customHeight="1" thickBot="1" x14ac:dyDescent="0.3">
      <c r="A42" s="102" t="s">
        <v>73</v>
      </c>
      <c r="B42" s="53"/>
      <c r="C42" s="136">
        <v>42052</v>
      </c>
      <c r="D42" s="5"/>
      <c r="E42" s="44" t="s">
        <v>14</v>
      </c>
      <c r="F42" s="145" t="s">
        <v>205</v>
      </c>
      <c r="G42" s="48" t="s">
        <v>127</v>
      </c>
      <c r="H42" s="35" t="s">
        <v>357</v>
      </c>
      <c r="I42" s="44" t="s">
        <v>14</v>
      </c>
      <c r="J42" s="44" t="s">
        <v>14</v>
      </c>
      <c r="K42" s="18" t="s">
        <v>188</v>
      </c>
      <c r="L42" s="109" t="s">
        <v>24</v>
      </c>
      <c r="M42" s="118" t="s">
        <v>200</v>
      </c>
      <c r="N42" s="109" t="s">
        <v>24</v>
      </c>
      <c r="O42" s="163" t="s">
        <v>32</v>
      </c>
      <c r="P42" s="44" t="s">
        <v>14</v>
      </c>
      <c r="Q42" s="186" t="s">
        <v>58</v>
      </c>
      <c r="R42" s="14" t="s">
        <v>253</v>
      </c>
      <c r="S42" s="33" t="s">
        <v>249</v>
      </c>
      <c r="T42" s="78" t="s">
        <v>276</v>
      </c>
      <c r="U42" s="63" t="s">
        <v>189</v>
      </c>
      <c r="V42" s="44" t="s">
        <v>14</v>
      </c>
      <c r="W42" s="182" t="s">
        <v>269</v>
      </c>
      <c r="X42" s="18" t="s">
        <v>107</v>
      </c>
      <c r="Y42" s="18" t="s">
        <v>188</v>
      </c>
      <c r="Z42" s="17" t="s">
        <v>111</v>
      </c>
      <c r="AA42" s="44" t="s">
        <v>14</v>
      </c>
      <c r="AB42" s="34" t="s">
        <v>242</v>
      </c>
      <c r="AC42" s="81" t="s">
        <v>24</v>
      </c>
      <c r="AD42" s="17" t="s">
        <v>49</v>
      </c>
      <c r="AE42" s="18" t="s">
        <v>188</v>
      </c>
      <c r="AF42" s="78" t="s">
        <v>277</v>
      </c>
      <c r="AG42" s="40" t="s">
        <v>245</v>
      </c>
      <c r="AH42" s="206"/>
      <c r="AI42" s="214"/>
      <c r="AJ42" s="85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spans="1:50" ht="47.1" customHeight="1" thickTop="1" x14ac:dyDescent="0.2">
      <c r="B43" s="56"/>
      <c r="C43" s="151">
        <v>42059</v>
      </c>
      <c r="D43" s="5"/>
      <c r="E43" s="44" t="s">
        <v>14</v>
      </c>
      <c r="F43" s="145" t="s">
        <v>205</v>
      </c>
      <c r="G43" s="48" t="s">
        <v>127</v>
      </c>
      <c r="H43" s="35" t="s">
        <v>357</v>
      </c>
      <c r="I43" s="44" t="s">
        <v>14</v>
      </c>
      <c r="J43" s="175" t="s">
        <v>278</v>
      </c>
      <c r="K43" s="18" t="s">
        <v>188</v>
      </c>
      <c r="L43" s="44" t="s">
        <v>14</v>
      </c>
      <c r="M43" s="118" t="s">
        <v>200</v>
      </c>
      <c r="N43" s="124" t="s">
        <v>40</v>
      </c>
      <c r="O43" s="163" t="s">
        <v>32</v>
      </c>
      <c r="P43" s="44" t="s">
        <v>14</v>
      </c>
      <c r="Q43" s="186" t="s">
        <v>58</v>
      </c>
      <c r="R43" s="14" t="s">
        <v>253</v>
      </c>
      <c r="S43" s="33" t="s">
        <v>249</v>
      </c>
      <c r="T43" s="78" t="s">
        <v>276</v>
      </c>
      <c r="U43" s="63" t="s">
        <v>189</v>
      </c>
      <c r="V43" s="124" t="s">
        <v>40</v>
      </c>
      <c r="W43" s="182" t="s">
        <v>269</v>
      </c>
      <c r="X43" s="18" t="s">
        <v>107</v>
      </c>
      <c r="Y43" s="18" t="s">
        <v>188</v>
      </c>
      <c r="Z43" s="17" t="s">
        <v>111</v>
      </c>
      <c r="AA43" s="109" t="s">
        <v>24</v>
      </c>
      <c r="AB43" s="34" t="s">
        <v>242</v>
      </c>
      <c r="AC43" s="44" t="s">
        <v>14</v>
      </c>
      <c r="AD43" s="17" t="s">
        <v>49</v>
      </c>
      <c r="AE43" s="18" t="s">
        <v>188</v>
      </c>
      <c r="AF43" s="78" t="s">
        <v>277</v>
      </c>
      <c r="AG43" s="40" t="s">
        <v>245</v>
      </c>
      <c r="AH43" s="206"/>
      <c r="AI43" s="214"/>
      <c r="AJ43" s="85"/>
      <c r="AK43" s="2"/>
      <c r="AL43" s="2"/>
      <c r="AM43" s="2"/>
    </row>
    <row r="44" spans="1:50" ht="47.1" customHeight="1" thickBot="1" x14ac:dyDescent="0.25">
      <c r="A44" s="68" t="s">
        <v>91</v>
      </c>
      <c r="B44" s="138" t="s">
        <v>143</v>
      </c>
      <c r="C44" s="128">
        <v>42066</v>
      </c>
      <c r="D44" s="5"/>
      <c r="E44" s="16" t="s">
        <v>125</v>
      </c>
      <c r="F44" s="78" t="s">
        <v>274</v>
      </c>
      <c r="G44" s="14" t="s">
        <v>117</v>
      </c>
      <c r="H44" s="140" t="s">
        <v>172</v>
      </c>
      <c r="I44" s="17" t="s">
        <v>33</v>
      </c>
      <c r="J44" s="17" t="s">
        <v>321</v>
      </c>
      <c r="K44" s="14" t="s">
        <v>105</v>
      </c>
      <c r="L44" s="16" t="s">
        <v>124</v>
      </c>
      <c r="M44" s="44" t="s">
        <v>14</v>
      </c>
      <c r="N44" s="17" t="s">
        <v>28</v>
      </c>
      <c r="O44" s="163" t="s">
        <v>32</v>
      </c>
      <c r="P44" s="50" t="s">
        <v>252</v>
      </c>
      <c r="Q44" s="181" t="s">
        <v>28</v>
      </c>
      <c r="R44" s="44" t="s">
        <v>14</v>
      </c>
      <c r="S44" s="122" t="s">
        <v>128</v>
      </c>
      <c r="T44" s="50" t="s">
        <v>252</v>
      </c>
      <c r="U44" s="40" t="s">
        <v>55</v>
      </c>
      <c r="V44" s="31" t="s">
        <v>56</v>
      </c>
      <c r="W44" s="14" t="s">
        <v>136</v>
      </c>
      <c r="X44" s="78" t="s">
        <v>275</v>
      </c>
      <c r="Y44" s="34" t="s">
        <v>239</v>
      </c>
      <c r="Z44" s="30" t="s">
        <v>255</v>
      </c>
      <c r="AA44" s="31" t="s">
        <v>56</v>
      </c>
      <c r="AB44" s="14" t="s">
        <v>117</v>
      </c>
      <c r="AC44" s="35" t="s">
        <v>243</v>
      </c>
      <c r="AD44" s="33" t="s">
        <v>181</v>
      </c>
      <c r="AE44" s="32" t="s">
        <v>14</v>
      </c>
      <c r="AF44" s="34" t="s">
        <v>133</v>
      </c>
      <c r="AG44" s="81" t="s">
        <v>24</v>
      </c>
      <c r="AH44" s="212"/>
      <c r="AI44" s="220"/>
      <c r="AJ44" s="85"/>
      <c r="AK44" s="2"/>
      <c r="AL44" s="2"/>
      <c r="AM44" s="2"/>
    </row>
    <row r="45" spans="1:50" ht="47.1" customHeight="1" thickTop="1" x14ac:dyDescent="0.2">
      <c r="A45" s="70"/>
      <c r="B45" s="56"/>
      <c r="C45" s="151">
        <v>42073</v>
      </c>
      <c r="D45" s="5"/>
      <c r="E45" s="16" t="s">
        <v>125</v>
      </c>
      <c r="F45" s="18" t="s">
        <v>8</v>
      </c>
      <c r="G45" s="14" t="s">
        <v>117</v>
      </c>
      <c r="H45" s="140" t="s">
        <v>172</v>
      </c>
      <c r="I45" s="17" t="s">
        <v>33</v>
      </c>
      <c r="J45" s="17" t="s">
        <v>321</v>
      </c>
      <c r="K45" s="14" t="s">
        <v>105</v>
      </c>
      <c r="L45" s="16" t="s">
        <v>124</v>
      </c>
      <c r="M45" s="18" t="s">
        <v>8</v>
      </c>
      <c r="N45" s="17" t="s">
        <v>28</v>
      </c>
      <c r="O45" s="164" t="s">
        <v>298</v>
      </c>
      <c r="P45" s="50" t="s">
        <v>252</v>
      </c>
      <c r="Q45" s="181" t="s">
        <v>28</v>
      </c>
      <c r="R45" s="44" t="s">
        <v>14</v>
      </c>
      <c r="S45" s="122" t="s">
        <v>128</v>
      </c>
      <c r="T45" s="50" t="s">
        <v>252</v>
      </c>
      <c r="U45" s="40" t="s">
        <v>55</v>
      </c>
      <c r="V45" s="31" t="s">
        <v>56</v>
      </c>
      <c r="W45" s="14" t="s">
        <v>136</v>
      </c>
      <c r="X45" s="78" t="s">
        <v>275</v>
      </c>
      <c r="Y45" s="34" t="s">
        <v>239</v>
      </c>
      <c r="Z45" s="30" t="s">
        <v>255</v>
      </c>
      <c r="AA45" s="31" t="s">
        <v>56</v>
      </c>
      <c r="AB45" s="14" t="s">
        <v>117</v>
      </c>
      <c r="AC45" s="35" t="s">
        <v>243</v>
      </c>
      <c r="AD45" s="33" t="s">
        <v>181</v>
      </c>
      <c r="AE45" s="44" t="s">
        <v>14</v>
      </c>
      <c r="AF45" s="34" t="s">
        <v>133</v>
      </c>
      <c r="AG45" s="17" t="s">
        <v>332</v>
      </c>
      <c r="AH45" s="205"/>
      <c r="AI45" s="213"/>
      <c r="AJ45" s="85"/>
      <c r="AK45" s="2"/>
      <c r="AL45" s="2"/>
      <c r="AM45" s="2"/>
    </row>
    <row r="46" spans="1:50" ht="47.1" customHeight="1" thickBot="1" x14ac:dyDescent="0.25">
      <c r="A46" s="70"/>
      <c r="B46" s="137" t="s">
        <v>139</v>
      </c>
      <c r="C46" s="128">
        <v>42080</v>
      </c>
      <c r="D46" s="5"/>
      <c r="E46" s="16" t="s">
        <v>125</v>
      </c>
      <c r="F46" s="18" t="s">
        <v>8</v>
      </c>
      <c r="G46" s="14" t="s">
        <v>117</v>
      </c>
      <c r="H46" s="140" t="s">
        <v>172</v>
      </c>
      <c r="I46" s="17" t="s">
        <v>33</v>
      </c>
      <c r="J46" s="17" t="s">
        <v>321</v>
      </c>
      <c r="K46" s="14" t="s">
        <v>105</v>
      </c>
      <c r="L46" s="16" t="s">
        <v>124</v>
      </c>
      <c r="M46" s="18" t="s">
        <v>8</v>
      </c>
      <c r="N46" s="17" t="s">
        <v>28</v>
      </c>
      <c r="O46" s="78" t="s">
        <v>317</v>
      </c>
      <c r="P46" s="50" t="s">
        <v>252</v>
      </c>
      <c r="Q46" s="181" t="s">
        <v>28</v>
      </c>
      <c r="R46" s="45" t="s">
        <v>294</v>
      </c>
      <c r="S46" s="122" t="s">
        <v>128</v>
      </c>
      <c r="T46" s="50" t="s">
        <v>252</v>
      </c>
      <c r="U46" s="40" t="s">
        <v>55</v>
      </c>
      <c r="V46" s="31" t="s">
        <v>56</v>
      </c>
      <c r="W46" s="14" t="s">
        <v>136</v>
      </c>
      <c r="X46" s="81" t="s">
        <v>24</v>
      </c>
      <c r="Y46" s="34" t="s">
        <v>239</v>
      </c>
      <c r="Z46" s="30" t="s">
        <v>255</v>
      </c>
      <c r="AA46" s="31" t="s">
        <v>56</v>
      </c>
      <c r="AB46" s="14" t="s">
        <v>117</v>
      </c>
      <c r="AC46" s="35" t="s">
        <v>243</v>
      </c>
      <c r="AD46" s="33" t="s">
        <v>181</v>
      </c>
      <c r="AE46" s="78" t="s">
        <v>275</v>
      </c>
      <c r="AF46" s="34" t="s">
        <v>133</v>
      </c>
      <c r="AG46" s="17" t="s">
        <v>332</v>
      </c>
      <c r="AH46" s="205"/>
      <c r="AI46" s="213"/>
      <c r="AJ46" s="85"/>
      <c r="AK46" s="2"/>
      <c r="AL46" s="2"/>
      <c r="AM46" s="2"/>
    </row>
    <row r="47" spans="1:50" ht="47.1" customHeight="1" thickTop="1" thickBot="1" x14ac:dyDescent="0.25">
      <c r="B47" s="137" t="s">
        <v>139</v>
      </c>
      <c r="C47" s="151">
        <v>42087</v>
      </c>
      <c r="D47" s="5"/>
      <c r="E47" s="16" t="s">
        <v>125</v>
      </c>
      <c r="F47" s="18" t="s">
        <v>8</v>
      </c>
      <c r="G47" s="14" t="s">
        <v>117</v>
      </c>
      <c r="H47" s="140" t="s">
        <v>172</v>
      </c>
      <c r="I47" s="17" t="s">
        <v>33</v>
      </c>
      <c r="J47" s="17" t="s">
        <v>321</v>
      </c>
      <c r="K47" s="14" t="s">
        <v>105</v>
      </c>
      <c r="L47" s="16" t="s">
        <v>124</v>
      </c>
      <c r="M47" s="18" t="s">
        <v>8</v>
      </c>
      <c r="N47" s="17" t="s">
        <v>28</v>
      </c>
      <c r="O47" s="155" t="s">
        <v>14</v>
      </c>
      <c r="P47" s="50" t="s">
        <v>252</v>
      </c>
      <c r="Q47" s="181" t="s">
        <v>28</v>
      </c>
      <c r="R47" s="78" t="s">
        <v>277</v>
      </c>
      <c r="S47" s="122" t="s">
        <v>128</v>
      </c>
      <c r="T47" s="50" t="s">
        <v>252</v>
      </c>
      <c r="U47" s="40" t="s">
        <v>55</v>
      </c>
      <c r="V47" s="31" t="s">
        <v>56</v>
      </c>
      <c r="W47" s="14" t="s">
        <v>136</v>
      </c>
      <c r="X47" s="44" t="s">
        <v>14</v>
      </c>
      <c r="Y47" s="34" t="s">
        <v>239</v>
      </c>
      <c r="Z47" s="30" t="s">
        <v>255</v>
      </c>
      <c r="AA47" s="31" t="s">
        <v>56</v>
      </c>
      <c r="AB47" s="14" t="s">
        <v>117</v>
      </c>
      <c r="AC47" s="35" t="s">
        <v>243</v>
      </c>
      <c r="AD47" s="78" t="s">
        <v>317</v>
      </c>
      <c r="AE47" s="81" t="s">
        <v>24</v>
      </c>
      <c r="AF47" s="34" t="s">
        <v>133</v>
      </c>
      <c r="AG47" s="17" t="s">
        <v>332</v>
      </c>
      <c r="AH47" s="205"/>
      <c r="AI47" s="213"/>
      <c r="AJ47" s="85"/>
      <c r="AK47" s="134" t="s">
        <v>95</v>
      </c>
      <c r="AL47" s="2"/>
      <c r="AM47" s="2"/>
    </row>
    <row r="48" spans="1:50" ht="47.1" customHeight="1" thickTop="1" x14ac:dyDescent="0.2">
      <c r="A48" s="68" t="s">
        <v>92</v>
      </c>
      <c r="B48" s="68"/>
      <c r="C48" s="128">
        <v>42094</v>
      </c>
      <c r="D48" s="5"/>
      <c r="E48" s="17" t="s">
        <v>32</v>
      </c>
      <c r="F48" s="18" t="s">
        <v>264</v>
      </c>
      <c r="G48" s="44" t="s">
        <v>14</v>
      </c>
      <c r="H48" s="109" t="s">
        <v>24</v>
      </c>
      <c r="I48" s="18" t="s">
        <v>8</v>
      </c>
      <c r="J48" s="14" t="s">
        <v>126</v>
      </c>
      <c r="K48" s="44" t="s">
        <v>14</v>
      </c>
      <c r="L48" s="50" t="s">
        <v>57</v>
      </c>
      <c r="M48" s="18" t="s">
        <v>8</v>
      </c>
      <c r="N48" s="40" t="s">
        <v>55</v>
      </c>
      <c r="O48" s="165" t="s">
        <v>178</v>
      </c>
      <c r="P48" s="17" t="s">
        <v>109</v>
      </c>
      <c r="Q48" s="130" t="s">
        <v>14</v>
      </c>
      <c r="R48" s="48" t="s">
        <v>127</v>
      </c>
      <c r="S48" s="76" t="s">
        <v>178</v>
      </c>
      <c r="T48" s="182" t="s">
        <v>241</v>
      </c>
      <c r="U48" s="44" t="s">
        <v>14</v>
      </c>
      <c r="V48" s="16" t="s">
        <v>217</v>
      </c>
      <c r="W48" s="44" t="s">
        <v>14</v>
      </c>
      <c r="X48" s="17" t="s">
        <v>338</v>
      </c>
      <c r="Y48" s="44" t="s">
        <v>14</v>
      </c>
      <c r="Z48" s="44" t="s">
        <v>14</v>
      </c>
      <c r="AA48" s="17" t="s">
        <v>338</v>
      </c>
      <c r="AB48" s="18" t="s">
        <v>107</v>
      </c>
      <c r="AC48" s="17" t="s">
        <v>219</v>
      </c>
      <c r="AD48" s="40" t="s">
        <v>206</v>
      </c>
      <c r="AE48" s="16" t="s">
        <v>191</v>
      </c>
      <c r="AF48" s="42" t="s">
        <v>190</v>
      </c>
      <c r="AG48" s="17" t="s">
        <v>332</v>
      </c>
      <c r="AH48" s="205"/>
      <c r="AI48" s="213"/>
      <c r="AJ48" s="85"/>
      <c r="AK48" s="2"/>
      <c r="AL48" s="2"/>
      <c r="AM48" s="2"/>
    </row>
    <row r="49" spans="1:39" ht="47.1" customHeight="1" x14ac:dyDescent="0.2">
      <c r="A49" s="70"/>
      <c r="B49" s="56"/>
      <c r="C49" s="128">
        <v>42101</v>
      </c>
      <c r="D49" s="5"/>
      <c r="E49" s="17" t="s">
        <v>32</v>
      </c>
      <c r="F49" s="33" t="s">
        <v>213</v>
      </c>
      <c r="G49" s="16" t="s">
        <v>302</v>
      </c>
      <c r="H49" s="161" t="s">
        <v>355</v>
      </c>
      <c r="I49" s="18" t="s">
        <v>8</v>
      </c>
      <c r="J49" s="14" t="s">
        <v>126</v>
      </c>
      <c r="K49" s="17" t="s">
        <v>33</v>
      </c>
      <c r="L49" s="50" t="s">
        <v>57</v>
      </c>
      <c r="M49" s="17" t="s">
        <v>201</v>
      </c>
      <c r="N49" s="40" t="s">
        <v>55</v>
      </c>
      <c r="O49" s="165" t="s">
        <v>178</v>
      </c>
      <c r="P49" s="17" t="s">
        <v>109</v>
      </c>
      <c r="Q49" s="129" t="s">
        <v>94</v>
      </c>
      <c r="R49" s="48" t="s">
        <v>127</v>
      </c>
      <c r="S49" s="76" t="s">
        <v>178</v>
      </c>
      <c r="T49" s="182" t="s">
        <v>241</v>
      </c>
      <c r="U49" s="103" t="s">
        <v>131</v>
      </c>
      <c r="V49" s="16" t="s">
        <v>217</v>
      </c>
      <c r="W49" s="18" t="s">
        <v>50</v>
      </c>
      <c r="X49" s="17" t="s">
        <v>338</v>
      </c>
      <c r="Y49" s="16" t="s">
        <v>303</v>
      </c>
      <c r="Z49" s="18" t="s">
        <v>50</v>
      </c>
      <c r="AA49" s="17" t="s">
        <v>338</v>
      </c>
      <c r="AB49" s="18" t="s">
        <v>107</v>
      </c>
      <c r="AC49" s="17" t="s">
        <v>219</v>
      </c>
      <c r="AD49" s="40" t="s">
        <v>206</v>
      </c>
      <c r="AE49" s="16" t="s">
        <v>191</v>
      </c>
      <c r="AF49" s="42" t="s">
        <v>190</v>
      </c>
      <c r="AG49" s="44" t="s">
        <v>14</v>
      </c>
      <c r="AH49" s="205"/>
      <c r="AI49" s="213"/>
      <c r="AJ49" s="85"/>
      <c r="AK49" s="2"/>
      <c r="AL49" s="2"/>
      <c r="AM49" s="2"/>
    </row>
    <row r="50" spans="1:39" ht="47.1" customHeight="1" x14ac:dyDescent="0.2">
      <c r="A50" s="70"/>
      <c r="B50" s="56"/>
      <c r="C50" s="136">
        <v>42108</v>
      </c>
      <c r="D50" s="5"/>
      <c r="E50" s="17" t="s">
        <v>32</v>
      </c>
      <c r="F50" s="33" t="s">
        <v>213</v>
      </c>
      <c r="G50" s="16" t="s">
        <v>302</v>
      </c>
      <c r="H50" s="161" t="s">
        <v>355</v>
      </c>
      <c r="I50" s="18" t="s">
        <v>8</v>
      </c>
      <c r="J50" s="14" t="s">
        <v>126</v>
      </c>
      <c r="K50" s="17" t="s">
        <v>33</v>
      </c>
      <c r="L50" s="50" t="s">
        <v>57</v>
      </c>
      <c r="M50" s="17" t="s">
        <v>201</v>
      </c>
      <c r="N50" s="40" t="s">
        <v>55</v>
      </c>
      <c r="O50" s="165" t="s">
        <v>178</v>
      </c>
      <c r="P50" s="17" t="s">
        <v>109</v>
      </c>
      <c r="Q50" s="129" t="s">
        <v>94</v>
      </c>
      <c r="R50" s="48" t="s">
        <v>127</v>
      </c>
      <c r="S50" s="76" t="s">
        <v>178</v>
      </c>
      <c r="T50" s="182" t="s">
        <v>241</v>
      </c>
      <c r="U50" s="103" t="s">
        <v>131</v>
      </c>
      <c r="V50" s="16" t="s">
        <v>217</v>
      </c>
      <c r="W50" s="18" t="s">
        <v>50</v>
      </c>
      <c r="X50" s="17" t="s">
        <v>338</v>
      </c>
      <c r="Y50" s="16" t="s">
        <v>303</v>
      </c>
      <c r="Z50" s="18" t="s">
        <v>50</v>
      </c>
      <c r="AA50" s="17" t="s">
        <v>338</v>
      </c>
      <c r="AB50" s="18" t="s">
        <v>107</v>
      </c>
      <c r="AC50" s="17" t="s">
        <v>219</v>
      </c>
      <c r="AD50" s="40" t="s">
        <v>206</v>
      </c>
      <c r="AE50" s="16" t="s">
        <v>191</v>
      </c>
      <c r="AF50" s="42" t="s">
        <v>190</v>
      </c>
      <c r="AG50" s="16" t="s">
        <v>333</v>
      </c>
      <c r="AH50" s="205"/>
      <c r="AI50" s="213"/>
      <c r="AJ50" s="85"/>
      <c r="AK50" s="2"/>
      <c r="AL50" s="2"/>
      <c r="AM50" s="2"/>
    </row>
    <row r="51" spans="1:39" ht="47.1" customHeight="1" x14ac:dyDescent="0.25">
      <c r="B51" s="53"/>
      <c r="C51" s="136">
        <v>42115</v>
      </c>
      <c r="D51" s="5"/>
      <c r="E51" s="17" t="s">
        <v>32</v>
      </c>
      <c r="F51" s="33" t="s">
        <v>213</v>
      </c>
      <c r="G51" s="16" t="s">
        <v>302</v>
      </c>
      <c r="H51" s="161" t="s">
        <v>355</v>
      </c>
      <c r="I51" s="18" t="s">
        <v>8</v>
      </c>
      <c r="J51" s="14" t="s">
        <v>126</v>
      </c>
      <c r="K51" s="17" t="s">
        <v>33</v>
      </c>
      <c r="L51" s="50" t="s">
        <v>57</v>
      </c>
      <c r="M51" s="17" t="s">
        <v>201</v>
      </c>
      <c r="N51" s="40" t="s">
        <v>55</v>
      </c>
      <c r="O51" s="165" t="s">
        <v>178</v>
      </c>
      <c r="P51" s="17" t="s">
        <v>109</v>
      </c>
      <c r="Q51" s="129" t="s">
        <v>94</v>
      </c>
      <c r="R51" s="48" t="s">
        <v>127</v>
      </c>
      <c r="S51" s="76" t="s">
        <v>178</v>
      </c>
      <c r="T51" s="182" t="s">
        <v>241</v>
      </c>
      <c r="U51" s="103" t="s">
        <v>131</v>
      </c>
      <c r="V51" s="16" t="s">
        <v>217</v>
      </c>
      <c r="W51" s="18" t="s">
        <v>50</v>
      </c>
      <c r="X51" s="17" t="s">
        <v>338</v>
      </c>
      <c r="Y51" s="16" t="s">
        <v>303</v>
      </c>
      <c r="Z51" s="18" t="s">
        <v>50</v>
      </c>
      <c r="AA51" s="17" t="s">
        <v>338</v>
      </c>
      <c r="AB51" s="18" t="s">
        <v>107</v>
      </c>
      <c r="AC51" s="17" t="s">
        <v>219</v>
      </c>
      <c r="AD51" s="40" t="s">
        <v>206</v>
      </c>
      <c r="AE51" s="16" t="s">
        <v>191</v>
      </c>
      <c r="AF51" s="42" t="s">
        <v>190</v>
      </c>
      <c r="AG51" s="16" t="s">
        <v>333</v>
      </c>
      <c r="AH51" s="205"/>
      <c r="AI51" s="213"/>
      <c r="AJ51" s="85"/>
      <c r="AK51" s="2"/>
      <c r="AL51" s="2"/>
      <c r="AM51" s="2"/>
    </row>
    <row r="52" spans="1:39" ht="47.1" customHeight="1" x14ac:dyDescent="0.2">
      <c r="A52" s="68" t="s">
        <v>71</v>
      </c>
      <c r="B52" s="59"/>
      <c r="C52" s="128">
        <v>42122</v>
      </c>
      <c r="D52" s="5"/>
      <c r="E52" s="44" t="s">
        <v>14</v>
      </c>
      <c r="F52" s="44" t="s">
        <v>14</v>
      </c>
      <c r="G52" s="16" t="s">
        <v>302</v>
      </c>
      <c r="H52" s="161" t="s">
        <v>355</v>
      </c>
      <c r="I52" s="44" t="s">
        <v>14</v>
      </c>
      <c r="J52" s="44" t="s">
        <v>14</v>
      </c>
      <c r="K52" s="17" t="s">
        <v>33</v>
      </c>
      <c r="L52" s="44" t="s">
        <v>14</v>
      </c>
      <c r="M52" s="17" t="s">
        <v>201</v>
      </c>
      <c r="N52" s="44" t="s">
        <v>14</v>
      </c>
      <c r="O52" s="155" t="s">
        <v>14</v>
      </c>
      <c r="P52" s="44" t="s">
        <v>14</v>
      </c>
      <c r="Q52" s="130" t="s">
        <v>14</v>
      </c>
      <c r="R52" s="44" t="s">
        <v>14</v>
      </c>
      <c r="S52" s="44" t="s">
        <v>14</v>
      </c>
      <c r="T52" s="44" t="s">
        <v>14</v>
      </c>
      <c r="U52" s="44" t="s">
        <v>14</v>
      </c>
      <c r="V52" s="44" t="s">
        <v>14</v>
      </c>
      <c r="W52" s="18" t="s">
        <v>50</v>
      </c>
      <c r="X52" s="44" t="s">
        <v>14</v>
      </c>
      <c r="Y52" s="16" t="s">
        <v>303</v>
      </c>
      <c r="Z52" s="18" t="s">
        <v>50</v>
      </c>
      <c r="AA52" s="44" t="s">
        <v>14</v>
      </c>
      <c r="AB52" s="44" t="s">
        <v>14</v>
      </c>
      <c r="AC52" s="131" t="s">
        <v>14</v>
      </c>
      <c r="AD52" s="44" t="s">
        <v>14</v>
      </c>
      <c r="AE52" s="44" t="s">
        <v>14</v>
      </c>
      <c r="AF52" s="44" t="s">
        <v>14</v>
      </c>
      <c r="AG52" s="16" t="s">
        <v>333</v>
      </c>
      <c r="AH52" s="205"/>
      <c r="AI52" s="213"/>
      <c r="AJ52" s="85"/>
      <c r="AK52" s="2"/>
      <c r="AL52" s="2"/>
      <c r="AM52" s="2"/>
    </row>
    <row r="53" spans="1:39" ht="47.1" customHeight="1" x14ac:dyDescent="0.2">
      <c r="A53" s="70" t="s">
        <v>130</v>
      </c>
      <c r="B53" s="56" t="s">
        <v>141</v>
      </c>
      <c r="C53" s="128">
        <v>42129</v>
      </c>
      <c r="D53" s="5"/>
      <c r="E53" s="147" t="s">
        <v>40</v>
      </c>
      <c r="F53" s="15" t="s">
        <v>3</v>
      </c>
      <c r="G53" s="44" t="s">
        <v>14</v>
      </c>
      <c r="H53" s="44" t="s">
        <v>14</v>
      </c>
      <c r="I53" s="15" t="s">
        <v>3</v>
      </c>
      <c r="J53" s="44" t="s">
        <v>14</v>
      </c>
      <c r="K53" s="44" t="s">
        <v>14</v>
      </c>
      <c r="L53" s="44" t="s">
        <v>14</v>
      </c>
      <c r="M53" s="44" t="s">
        <v>14</v>
      </c>
      <c r="N53" s="44" t="s">
        <v>14</v>
      </c>
      <c r="O53" s="155" t="s">
        <v>14</v>
      </c>
      <c r="P53" s="15" t="s">
        <v>3</v>
      </c>
      <c r="Q53" s="130" t="s">
        <v>14</v>
      </c>
      <c r="R53" s="15" t="s">
        <v>3</v>
      </c>
      <c r="S53" s="44" t="s">
        <v>14</v>
      </c>
      <c r="T53" s="44" t="s">
        <v>14</v>
      </c>
      <c r="U53" s="44" t="s">
        <v>14</v>
      </c>
      <c r="V53" s="44" t="s">
        <v>14</v>
      </c>
      <c r="W53" s="44" t="s">
        <v>14</v>
      </c>
      <c r="X53" s="44" t="s">
        <v>14</v>
      </c>
      <c r="Y53" s="44" t="s">
        <v>14</v>
      </c>
      <c r="Z53" s="44" t="s">
        <v>14</v>
      </c>
      <c r="AA53" s="15" t="s">
        <v>3</v>
      </c>
      <c r="AB53" s="44" t="s">
        <v>14</v>
      </c>
      <c r="AC53" s="44" t="s">
        <v>14</v>
      </c>
      <c r="AD53" s="32" t="s">
        <v>14</v>
      </c>
      <c r="AE53" s="15" t="s">
        <v>3</v>
      </c>
      <c r="AF53" s="44" t="s">
        <v>14</v>
      </c>
      <c r="AG53" s="16" t="s">
        <v>333</v>
      </c>
      <c r="AH53" s="205"/>
      <c r="AI53" s="213"/>
      <c r="AJ53" s="85"/>
      <c r="AK53" s="134" t="s">
        <v>195</v>
      </c>
      <c r="AL53" s="2"/>
      <c r="AM53" s="2"/>
    </row>
    <row r="54" spans="1:39" ht="47.1" customHeight="1" x14ac:dyDescent="0.25">
      <c r="A54" s="68" t="s">
        <v>72</v>
      </c>
      <c r="B54" s="53"/>
      <c r="C54" s="128">
        <v>42136</v>
      </c>
      <c r="D54" s="5"/>
      <c r="E54" s="40" t="s">
        <v>245</v>
      </c>
      <c r="F54" s="142" t="s">
        <v>356</v>
      </c>
      <c r="G54" s="34" t="s">
        <v>257</v>
      </c>
      <c r="H54" s="17" t="s">
        <v>32</v>
      </c>
      <c r="I54" s="31" t="s">
        <v>199</v>
      </c>
      <c r="J54" s="119" t="s">
        <v>319</v>
      </c>
      <c r="K54" s="143" t="s">
        <v>113</v>
      </c>
      <c r="L54" s="17" t="s">
        <v>28</v>
      </c>
      <c r="M54" s="123" t="s">
        <v>101</v>
      </c>
      <c r="N54" s="119" t="s">
        <v>320</v>
      </c>
      <c r="O54" s="166" t="s">
        <v>236</v>
      </c>
      <c r="P54" s="34" t="s">
        <v>132</v>
      </c>
      <c r="Q54" s="31" t="s">
        <v>199</v>
      </c>
      <c r="R54" s="17" t="s">
        <v>28</v>
      </c>
      <c r="S54" s="14" t="s">
        <v>54</v>
      </c>
      <c r="T54" s="14" t="s">
        <v>209</v>
      </c>
      <c r="U54" s="17" t="s">
        <v>109</v>
      </c>
      <c r="V54" s="111" t="s">
        <v>110</v>
      </c>
      <c r="W54" s="48" t="s">
        <v>34</v>
      </c>
      <c r="X54" s="76" t="s">
        <v>178</v>
      </c>
      <c r="Y54" s="50" t="s">
        <v>106</v>
      </c>
      <c r="Z54" s="50" t="s">
        <v>106</v>
      </c>
      <c r="AA54" s="145" t="s">
        <v>205</v>
      </c>
      <c r="AB54" s="76" t="s">
        <v>178</v>
      </c>
      <c r="AC54" s="50" t="s">
        <v>57</v>
      </c>
      <c r="AD54" s="140" t="s">
        <v>174</v>
      </c>
      <c r="AE54" s="142" t="s">
        <v>129</v>
      </c>
      <c r="AF54" s="17" t="s">
        <v>122</v>
      </c>
      <c r="AG54" s="14" t="s">
        <v>117</v>
      </c>
      <c r="AH54" s="205"/>
      <c r="AI54" s="213"/>
      <c r="AJ54" s="85"/>
      <c r="AK54" s="2"/>
      <c r="AL54" s="2"/>
      <c r="AM54" s="2"/>
    </row>
    <row r="55" spans="1:39" ht="47.1" customHeight="1" x14ac:dyDescent="0.2">
      <c r="B55" s="67" t="s">
        <v>141</v>
      </c>
      <c r="C55" s="136">
        <v>42143</v>
      </c>
      <c r="D55" s="5"/>
      <c r="E55" s="40" t="s">
        <v>245</v>
      </c>
      <c r="F55" s="142" t="s">
        <v>356</v>
      </c>
      <c r="G55" s="34" t="s">
        <v>257</v>
      </c>
      <c r="H55" s="17" t="s">
        <v>32</v>
      </c>
      <c r="I55" s="31" t="s">
        <v>199</v>
      </c>
      <c r="J55" s="119" t="s">
        <v>319</v>
      </c>
      <c r="K55" s="143" t="s">
        <v>113</v>
      </c>
      <c r="L55" s="17" t="s">
        <v>28</v>
      </c>
      <c r="M55" s="123" t="s">
        <v>101</v>
      </c>
      <c r="N55" s="119" t="s">
        <v>320</v>
      </c>
      <c r="O55" s="166" t="s">
        <v>236</v>
      </c>
      <c r="P55" s="34" t="s">
        <v>132</v>
      </c>
      <c r="Q55" s="31" t="s">
        <v>199</v>
      </c>
      <c r="R55" s="17" t="s">
        <v>28</v>
      </c>
      <c r="S55" s="14" t="s">
        <v>54</v>
      </c>
      <c r="T55" s="14" t="s">
        <v>209</v>
      </c>
      <c r="U55" s="17" t="s">
        <v>109</v>
      </c>
      <c r="V55" s="111" t="s">
        <v>110</v>
      </c>
      <c r="W55" s="48" t="s">
        <v>34</v>
      </c>
      <c r="X55" s="76" t="s">
        <v>178</v>
      </c>
      <c r="Y55" s="50" t="s">
        <v>106</v>
      </c>
      <c r="Z55" s="50" t="s">
        <v>106</v>
      </c>
      <c r="AA55" s="145" t="s">
        <v>205</v>
      </c>
      <c r="AB55" s="76" t="s">
        <v>178</v>
      </c>
      <c r="AC55" s="50" t="s">
        <v>57</v>
      </c>
      <c r="AD55" s="140" t="s">
        <v>174</v>
      </c>
      <c r="AE55" s="142" t="s">
        <v>129</v>
      </c>
      <c r="AF55" s="17" t="s">
        <v>122</v>
      </c>
      <c r="AG55" s="14" t="s">
        <v>117</v>
      </c>
      <c r="AH55" s="205"/>
      <c r="AI55" s="213"/>
      <c r="AJ55" s="85"/>
      <c r="AK55" s="2"/>
      <c r="AL55" s="2"/>
      <c r="AM55" s="2"/>
    </row>
    <row r="56" spans="1:39" ht="47.1" customHeight="1" x14ac:dyDescent="0.2">
      <c r="A56" s="68" t="s">
        <v>95</v>
      </c>
      <c r="B56" s="59"/>
      <c r="C56" s="128">
        <v>42150</v>
      </c>
      <c r="D56" s="5"/>
      <c r="E56" s="40" t="s">
        <v>245</v>
      </c>
      <c r="F56" s="142" t="s">
        <v>356</v>
      </c>
      <c r="G56" s="34" t="s">
        <v>257</v>
      </c>
      <c r="H56" s="17" t="s">
        <v>32</v>
      </c>
      <c r="I56" s="31" t="s">
        <v>199</v>
      </c>
      <c r="J56" s="119" t="s">
        <v>319</v>
      </c>
      <c r="K56" s="143" t="s">
        <v>113</v>
      </c>
      <c r="L56" s="17" t="s">
        <v>28</v>
      </c>
      <c r="M56" s="123" t="s">
        <v>101</v>
      </c>
      <c r="N56" s="119" t="s">
        <v>320</v>
      </c>
      <c r="O56" s="166" t="s">
        <v>236</v>
      </c>
      <c r="P56" s="34" t="s">
        <v>132</v>
      </c>
      <c r="Q56" s="31" t="s">
        <v>199</v>
      </c>
      <c r="R56" s="17" t="s">
        <v>28</v>
      </c>
      <c r="S56" s="14" t="s">
        <v>54</v>
      </c>
      <c r="T56" s="14" t="s">
        <v>209</v>
      </c>
      <c r="U56" s="17" t="s">
        <v>109</v>
      </c>
      <c r="V56" s="111" t="s">
        <v>110</v>
      </c>
      <c r="W56" s="48" t="s">
        <v>34</v>
      </c>
      <c r="X56" s="76" t="s">
        <v>178</v>
      </c>
      <c r="Y56" s="50" t="s">
        <v>106</v>
      </c>
      <c r="Z56" s="50" t="s">
        <v>106</v>
      </c>
      <c r="AA56" s="145" t="s">
        <v>205</v>
      </c>
      <c r="AB56" s="76" t="s">
        <v>178</v>
      </c>
      <c r="AC56" s="50" t="s">
        <v>57</v>
      </c>
      <c r="AD56" s="140" t="s">
        <v>174</v>
      </c>
      <c r="AE56" s="142" t="s">
        <v>129</v>
      </c>
      <c r="AF56" s="17" t="s">
        <v>122</v>
      </c>
      <c r="AG56" s="14" t="s">
        <v>117</v>
      </c>
      <c r="AH56" s="205"/>
      <c r="AI56" s="213"/>
      <c r="AJ56" s="85"/>
      <c r="AK56" s="2"/>
      <c r="AL56" s="2"/>
      <c r="AM56" s="2"/>
    </row>
    <row r="57" spans="1:39" ht="47.1" customHeight="1" x14ac:dyDescent="0.2">
      <c r="A57" s="70"/>
      <c r="B57" s="56"/>
      <c r="C57" s="128">
        <v>42157</v>
      </c>
      <c r="D57" s="5"/>
      <c r="E57" s="40" t="s">
        <v>245</v>
      </c>
      <c r="F57" s="142" t="s">
        <v>356</v>
      </c>
      <c r="G57" s="34" t="s">
        <v>257</v>
      </c>
      <c r="H57" s="17" t="s">
        <v>32</v>
      </c>
      <c r="I57" s="31" t="s">
        <v>199</v>
      </c>
      <c r="J57" s="119" t="s">
        <v>319</v>
      </c>
      <c r="K57" s="143" t="s">
        <v>113</v>
      </c>
      <c r="L57" s="17" t="s">
        <v>28</v>
      </c>
      <c r="M57" s="123" t="s">
        <v>101</v>
      </c>
      <c r="N57" s="119" t="s">
        <v>320</v>
      </c>
      <c r="O57" s="166" t="s">
        <v>236</v>
      </c>
      <c r="P57" s="34" t="s">
        <v>132</v>
      </c>
      <c r="Q57" s="31" t="s">
        <v>199</v>
      </c>
      <c r="R57" s="17" t="s">
        <v>28</v>
      </c>
      <c r="S57" s="14" t="s">
        <v>54</v>
      </c>
      <c r="T57" s="14" t="s">
        <v>209</v>
      </c>
      <c r="U57" s="17" t="s">
        <v>109</v>
      </c>
      <c r="V57" s="111" t="s">
        <v>110</v>
      </c>
      <c r="W57" s="48" t="s">
        <v>34</v>
      </c>
      <c r="X57" s="76" t="s">
        <v>178</v>
      </c>
      <c r="Y57" s="50" t="s">
        <v>106</v>
      </c>
      <c r="Z57" s="50" t="s">
        <v>106</v>
      </c>
      <c r="AA57" s="145" t="s">
        <v>205</v>
      </c>
      <c r="AB57" s="76" t="s">
        <v>178</v>
      </c>
      <c r="AC57" s="50" t="s">
        <v>57</v>
      </c>
      <c r="AD57" s="140" t="s">
        <v>174</v>
      </c>
      <c r="AE57" s="142" t="s">
        <v>129</v>
      </c>
      <c r="AF57" s="17" t="s">
        <v>122</v>
      </c>
      <c r="AG57" s="14" t="s">
        <v>117</v>
      </c>
      <c r="AH57" s="205"/>
      <c r="AI57" s="213"/>
      <c r="AJ57" s="85"/>
      <c r="AK57" s="2"/>
      <c r="AL57" s="2"/>
      <c r="AM57" s="2"/>
    </row>
    <row r="58" spans="1:39" ht="33.75" customHeight="1" x14ac:dyDescent="0.25">
      <c r="B58" s="53"/>
      <c r="C58" s="64"/>
      <c r="D58" s="5"/>
      <c r="E58" s="12"/>
      <c r="F58" s="12"/>
      <c r="G58" s="12"/>
      <c r="H58" s="12"/>
      <c r="I58" s="12"/>
      <c r="J58" s="13"/>
      <c r="K58" s="13"/>
      <c r="L58" s="13"/>
      <c r="M58" s="13"/>
      <c r="N58" s="13"/>
      <c r="O58" s="27"/>
      <c r="P58" s="190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92"/>
      <c r="AI58" s="27"/>
      <c r="AJ58" s="92"/>
      <c r="AK58" s="2"/>
      <c r="AL58" s="2"/>
      <c r="AM58" s="2"/>
    </row>
    <row r="59" spans="1:39" x14ac:dyDescent="0.2">
      <c r="A59" s="70"/>
      <c r="B59" s="56"/>
      <c r="C59" s="64"/>
      <c r="D59" s="5"/>
      <c r="E59" s="6"/>
      <c r="F59" s="2"/>
      <c r="G59" s="2"/>
      <c r="H59" s="2"/>
      <c r="I59" s="2"/>
      <c r="J59" s="2"/>
      <c r="K59" s="2"/>
      <c r="L59" s="2"/>
      <c r="M59" s="2"/>
      <c r="N59" s="2"/>
      <c r="O59" s="2"/>
      <c r="P59" s="36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I59" s="2"/>
      <c r="AK59" s="2"/>
      <c r="AL59" s="2"/>
      <c r="AM59" s="2"/>
    </row>
    <row r="60" spans="1:39" x14ac:dyDescent="0.2">
      <c r="B60" s="58"/>
      <c r="C60" s="64"/>
      <c r="D60" s="7"/>
      <c r="E60" s="112">
        <v>4</v>
      </c>
      <c r="F60" s="115">
        <v>4</v>
      </c>
      <c r="G60" s="115">
        <v>3</v>
      </c>
      <c r="H60" s="115">
        <v>5</v>
      </c>
      <c r="I60" s="113">
        <v>3</v>
      </c>
      <c r="J60" s="117">
        <v>5</v>
      </c>
      <c r="K60" s="114">
        <v>4</v>
      </c>
      <c r="L60" s="115">
        <v>5</v>
      </c>
      <c r="M60" s="115">
        <v>4</v>
      </c>
      <c r="N60" s="115">
        <v>5</v>
      </c>
      <c r="O60" s="116">
        <v>4</v>
      </c>
      <c r="P60" s="116">
        <v>4</v>
      </c>
      <c r="Q60" s="116">
        <v>4</v>
      </c>
      <c r="R60" s="116">
        <v>4</v>
      </c>
      <c r="S60" s="116">
        <v>4</v>
      </c>
      <c r="T60" s="126">
        <v>4</v>
      </c>
      <c r="U60" s="116">
        <v>4</v>
      </c>
      <c r="V60" s="116">
        <v>5</v>
      </c>
      <c r="W60" s="116">
        <v>5</v>
      </c>
      <c r="X60" s="116">
        <v>5</v>
      </c>
      <c r="Y60" s="116">
        <v>4</v>
      </c>
      <c r="Z60" s="126">
        <v>5</v>
      </c>
      <c r="AA60" s="116">
        <v>4</v>
      </c>
      <c r="AB60" s="116">
        <v>4</v>
      </c>
      <c r="AC60" s="116">
        <v>4</v>
      </c>
      <c r="AD60" s="116">
        <v>4</v>
      </c>
      <c r="AE60" s="116">
        <v>4</v>
      </c>
      <c r="AF60" s="116">
        <v>4</v>
      </c>
      <c r="AG60" s="116"/>
      <c r="AH60" s="198"/>
      <c r="AI60" s="116"/>
      <c r="AJ60" s="93"/>
      <c r="AK60" s="2"/>
      <c r="AL60" s="2"/>
      <c r="AM60" s="2"/>
    </row>
    <row r="61" spans="1:39" x14ac:dyDescent="0.25">
      <c r="P61" s="189"/>
      <c r="AK61" s="2"/>
      <c r="AL61" s="2"/>
      <c r="AM61" s="2"/>
    </row>
    <row r="62" spans="1:39" ht="15" x14ac:dyDescent="0.25">
      <c r="C62" s="51" t="s">
        <v>37</v>
      </c>
      <c r="E62" s="19">
        <f>COUNTIF(E6:E58,"Amb*")</f>
        <v>4</v>
      </c>
      <c r="F62" s="19">
        <f>COUNTIF(F6:F58,"Amb*")</f>
        <v>8</v>
      </c>
      <c r="G62" s="19">
        <f>COUNTIF(G9:G58,"Amb*")</f>
        <v>4</v>
      </c>
      <c r="H62" s="19">
        <f>COUNTIF(H6:H58,"Amb*")</f>
        <v>4</v>
      </c>
      <c r="I62" s="19">
        <f>COUNTIF(I11:I58,"Amb*")</f>
        <v>4</v>
      </c>
      <c r="J62" s="19">
        <v>8</v>
      </c>
      <c r="K62" s="19">
        <v>4</v>
      </c>
      <c r="L62" s="19">
        <f>COUNTIF(L6:L58,"Amb*")</f>
        <v>8</v>
      </c>
      <c r="M62" s="19">
        <f>COUNTIF(M6:M58,"Amb*")</f>
        <v>4</v>
      </c>
      <c r="N62" s="19">
        <v>8</v>
      </c>
      <c r="O62" s="167">
        <f>COUNTIF(O8:O58,"Amb*")</f>
        <v>4</v>
      </c>
      <c r="P62" s="46">
        <f>COUNTIF(P6:P58,"Amb*")</f>
        <v>4</v>
      </c>
      <c r="Q62" s="183">
        <f>COUNTIF(Q6:Q58,"Amb*")</f>
        <v>4</v>
      </c>
      <c r="R62" s="19"/>
      <c r="S62" s="19">
        <f>COUNTIF(S6:S58,"Amb*")</f>
        <v>4</v>
      </c>
      <c r="T62" s="19">
        <f>COUNTIF(T11:T58,"Amb*")</f>
        <v>4</v>
      </c>
      <c r="U62" s="19">
        <f>COUNTIF(U9:U58,"Amb*")</f>
        <v>4</v>
      </c>
      <c r="V62" s="19">
        <v>4</v>
      </c>
      <c r="W62" s="19">
        <f>COUNTIF(W11:W58,"Amb*")</f>
        <v>4</v>
      </c>
      <c r="X62" s="19">
        <f>COUNTIF(X8:X58,"Amb*")</f>
        <v>8</v>
      </c>
      <c r="Y62" s="19">
        <f>COUNTIF(Y6:Y58,"Amb*")</f>
        <v>8</v>
      </c>
      <c r="Z62" s="19">
        <f>COUNTIF(Z6:Z58,"Amb*")</f>
        <v>4</v>
      </c>
      <c r="AA62" s="46">
        <v>4</v>
      </c>
      <c r="AB62" s="46">
        <v>4</v>
      </c>
      <c r="AC62" s="46">
        <v>8</v>
      </c>
      <c r="AD62" s="46">
        <v>8</v>
      </c>
      <c r="AE62" s="46">
        <v>4</v>
      </c>
      <c r="AF62" s="46">
        <v>4</v>
      </c>
      <c r="AG62" s="46"/>
      <c r="AH62" s="199"/>
      <c r="AI62" s="46"/>
      <c r="AJ62" s="94"/>
      <c r="AK62" s="2"/>
      <c r="AL62" s="2"/>
      <c r="AM62" s="2"/>
    </row>
    <row r="63" spans="1:39" ht="15" x14ac:dyDescent="0.25">
      <c r="C63" s="51" t="s">
        <v>35</v>
      </c>
      <c r="E63" s="25" t="s">
        <v>36</v>
      </c>
      <c r="F63" s="25" t="s">
        <v>36</v>
      </c>
      <c r="G63" s="25" t="s">
        <v>36</v>
      </c>
      <c r="H63" s="25" t="s">
        <v>36</v>
      </c>
      <c r="I63" s="25" t="s">
        <v>36</v>
      </c>
      <c r="J63" s="25" t="s">
        <v>36</v>
      </c>
      <c r="K63" s="25" t="s">
        <v>36</v>
      </c>
      <c r="L63" s="25" t="s">
        <v>36</v>
      </c>
      <c r="M63" s="25" t="s">
        <v>36</v>
      </c>
      <c r="N63" s="25" t="s">
        <v>36</v>
      </c>
      <c r="O63" s="168" t="s">
        <v>36</v>
      </c>
      <c r="P63" s="47" t="s">
        <v>36</v>
      </c>
      <c r="Q63" s="184" t="s">
        <v>36</v>
      </c>
      <c r="R63" s="25"/>
      <c r="S63" s="25" t="s">
        <v>112</v>
      </c>
      <c r="T63" s="25" t="s">
        <v>36</v>
      </c>
      <c r="U63" s="25" t="s">
        <v>36</v>
      </c>
      <c r="V63" s="25" t="s">
        <v>36</v>
      </c>
      <c r="W63" s="25" t="s">
        <v>36</v>
      </c>
      <c r="X63" s="25" t="s">
        <v>36</v>
      </c>
      <c r="Y63" s="25" t="s">
        <v>36</v>
      </c>
      <c r="Z63" s="25" t="s">
        <v>36</v>
      </c>
      <c r="AA63" s="47" t="s">
        <v>112</v>
      </c>
      <c r="AB63" s="125" t="s">
        <v>112</v>
      </c>
      <c r="AC63" s="125" t="s">
        <v>36</v>
      </c>
      <c r="AD63" s="125" t="s">
        <v>112</v>
      </c>
      <c r="AE63" s="47" t="s">
        <v>112</v>
      </c>
      <c r="AF63" s="125" t="s">
        <v>112</v>
      </c>
      <c r="AG63" s="125"/>
      <c r="AH63" s="200"/>
      <c r="AI63" s="125"/>
      <c r="AJ63" s="95"/>
      <c r="AK63" s="2"/>
      <c r="AL63" s="2"/>
      <c r="AM63" s="2"/>
    </row>
    <row r="64" spans="1:39" ht="15" x14ac:dyDescent="0.25">
      <c r="C64" s="51" t="s">
        <v>25</v>
      </c>
      <c r="E64" s="19">
        <v>2</v>
      </c>
      <c r="F64" s="19">
        <f t="shared" ref="F64:N64" si="0">COUNTIF(F6:F58,"Med Use*")</f>
        <v>1</v>
      </c>
      <c r="G64" s="19">
        <f t="shared" si="0"/>
        <v>1</v>
      </c>
      <c r="H64" s="19">
        <f t="shared" si="0"/>
        <v>1</v>
      </c>
      <c r="I64" s="19">
        <f t="shared" si="0"/>
        <v>1</v>
      </c>
      <c r="J64" s="19">
        <f t="shared" si="0"/>
        <v>1</v>
      </c>
      <c r="K64" s="19">
        <f t="shared" si="0"/>
        <v>1</v>
      </c>
      <c r="L64" s="19">
        <f t="shared" si="0"/>
        <v>1</v>
      </c>
      <c r="M64" s="19">
        <f t="shared" si="0"/>
        <v>1</v>
      </c>
      <c r="N64" s="19">
        <f t="shared" si="0"/>
        <v>1</v>
      </c>
      <c r="O64" s="167">
        <f>COUNTIF(O8:O58,"Med Use*")</f>
        <v>1</v>
      </c>
      <c r="P64" s="46">
        <f>COUNTIF(P6:P58,"Med Use*")</f>
        <v>1</v>
      </c>
      <c r="Q64" s="183">
        <f>COUNTIF(Q6:Q58,"Med Use*")</f>
        <v>1</v>
      </c>
      <c r="R64" s="19"/>
      <c r="S64" s="19">
        <f>COUNTIF(S6:S58,"Med Use*")</f>
        <v>1</v>
      </c>
      <c r="T64" s="19">
        <f>COUNTIF(T6:T58,"Med Use*")</f>
        <v>1</v>
      </c>
      <c r="U64" s="19">
        <v>2</v>
      </c>
      <c r="V64" s="19">
        <f>COUNTIF(V6:V58,"Med Use*")</f>
        <v>1</v>
      </c>
      <c r="W64" s="19">
        <f>COUNTIF(W6:W58,"Med Use*")</f>
        <v>1</v>
      </c>
      <c r="X64" s="19">
        <f>COUNTIF(X8:X58,"Med Use*")</f>
        <v>0</v>
      </c>
      <c r="Y64" s="19">
        <f>COUNTIF(Y6:Y58,"Med Use*")</f>
        <v>1</v>
      </c>
      <c r="Z64" s="19">
        <f>COUNTIF(Z6:Z58,"Med Use*")</f>
        <v>1</v>
      </c>
      <c r="AA64" s="46">
        <v>2</v>
      </c>
      <c r="AB64" s="46">
        <v>2</v>
      </c>
      <c r="AC64" s="46">
        <v>2</v>
      </c>
      <c r="AD64" s="46">
        <v>2</v>
      </c>
      <c r="AE64" s="46">
        <v>2</v>
      </c>
      <c r="AF64" s="46">
        <v>2</v>
      </c>
      <c r="AG64" s="46"/>
      <c r="AH64" s="199"/>
      <c r="AI64" s="46"/>
      <c r="AJ64" s="94"/>
      <c r="AK64" s="2"/>
      <c r="AL64" s="2"/>
      <c r="AM64" s="2"/>
    </row>
    <row r="65" spans="1:40" ht="15" x14ac:dyDescent="0.25">
      <c r="C65" s="51" t="s">
        <v>39</v>
      </c>
      <c r="E65" s="26">
        <f>COUNTIF(E6:E58,"Drug Dist*")</f>
        <v>3</v>
      </c>
      <c r="F65" s="26">
        <f>COUNTIF(F6:F58,"Drug Dist*")</f>
        <v>3</v>
      </c>
      <c r="G65" s="19">
        <f>COUNTIF(G9:G58,"Drug Dist*")</f>
        <v>3</v>
      </c>
      <c r="H65" s="19">
        <f>COUNTIF(H6:H58,"Drug Dist*")</f>
        <v>0</v>
      </c>
      <c r="I65" s="26">
        <f>COUNTIF(I11:I58,"Drug Dist*")</f>
        <v>3</v>
      </c>
      <c r="J65" s="19">
        <f>COUNTIF(J8:J58,"Drug Dist*")</f>
        <v>3</v>
      </c>
      <c r="K65" s="19">
        <f>COUNTIF(K6:K58,"Drug Dist*")</f>
        <v>3</v>
      </c>
      <c r="L65" s="19">
        <f>COUNTIF(L6:L58,"Drug Dist*")</f>
        <v>3</v>
      </c>
      <c r="M65" s="19">
        <f>COUNTIF(M6:M58,"Drug Dist*")</f>
        <v>3</v>
      </c>
      <c r="N65" s="19">
        <f>COUNTIF(N6:N58,"Drug Dist*")</f>
        <v>3</v>
      </c>
      <c r="O65" s="167">
        <f>COUNTIF(O8:O58,"Drug Dist*")</f>
        <v>3</v>
      </c>
      <c r="P65" s="46">
        <f>COUNTIF(P6:P58,"Drug Dist*")</f>
        <v>3</v>
      </c>
      <c r="Q65" s="183">
        <f>COUNTIF(Q6:Q58,"Drug Dist*")</f>
        <v>3</v>
      </c>
      <c r="R65" s="19"/>
      <c r="S65" s="19">
        <f>COUNTIF(S6:S58,"Drug Dist*")</f>
        <v>3</v>
      </c>
      <c r="T65" s="19">
        <f>COUNTIF(T6:T58,"Drug Dist*")</f>
        <v>3</v>
      </c>
      <c r="U65" s="19">
        <f>COUNTIF(U9:U58,"Drug Dist*")</f>
        <v>3</v>
      </c>
      <c r="V65" s="19">
        <f>COUNTIF(V9:V58,"Drug Dist*")</f>
        <v>3</v>
      </c>
      <c r="W65" s="19">
        <v>3</v>
      </c>
      <c r="X65" s="19">
        <f>COUNTIF(X8:X58,"Drug Dist*")</f>
        <v>3</v>
      </c>
      <c r="Y65" s="19">
        <f>COUNTIF(Y6:Y58,"Drug Dist*")</f>
        <v>3</v>
      </c>
      <c r="Z65" s="19">
        <f>COUNTIF(Z6:Z58,"Drug Dist*")</f>
        <v>0</v>
      </c>
      <c r="AA65" s="46">
        <v>3</v>
      </c>
      <c r="AB65" s="46">
        <v>3</v>
      </c>
      <c r="AC65" s="46">
        <v>3</v>
      </c>
      <c r="AD65" s="46">
        <v>3</v>
      </c>
      <c r="AE65" s="46">
        <v>3</v>
      </c>
      <c r="AF65" s="46">
        <v>3</v>
      </c>
      <c r="AG65" s="46"/>
      <c r="AH65" s="199"/>
      <c r="AI65" s="46"/>
      <c r="AJ65" s="94"/>
      <c r="AK65" s="2"/>
      <c r="AL65" s="2"/>
      <c r="AM65" s="2"/>
    </row>
    <row r="66" spans="1:40" ht="15" x14ac:dyDescent="0.25">
      <c r="C66" s="110" t="s">
        <v>97</v>
      </c>
      <c r="E66" s="46">
        <v>1</v>
      </c>
      <c r="F66" s="46">
        <f>COUNTIF(F6:F58,"Tox*")</f>
        <v>1</v>
      </c>
      <c r="G66" s="46">
        <v>1</v>
      </c>
      <c r="H66" s="46">
        <f>COUNTIF(H6:H58,"Tox*")</f>
        <v>0</v>
      </c>
      <c r="I66" s="46">
        <f>COUNTIF(I6:I58,"Tox*")</f>
        <v>1</v>
      </c>
      <c r="J66" s="46">
        <v>2</v>
      </c>
      <c r="K66" s="46">
        <v>2</v>
      </c>
      <c r="L66" s="46">
        <v>1</v>
      </c>
      <c r="M66" s="46">
        <f>COUNTIF(M6:M58,"Tox*")</f>
        <v>0</v>
      </c>
      <c r="N66" s="46">
        <v>1</v>
      </c>
      <c r="O66" s="169">
        <v>1</v>
      </c>
      <c r="P66" s="46">
        <v>2</v>
      </c>
      <c r="Q66" s="185">
        <f>COUNTIF(Q6:Q58,"Tox*")</f>
        <v>0</v>
      </c>
      <c r="R66" s="46"/>
      <c r="S66" s="46">
        <v>0</v>
      </c>
      <c r="T66" s="46">
        <f>COUNTIF(T6:T58,"Tox*")</f>
        <v>0</v>
      </c>
      <c r="U66" s="46">
        <v>2</v>
      </c>
      <c r="V66" s="46">
        <v>1</v>
      </c>
      <c r="W66" s="46">
        <v>1</v>
      </c>
      <c r="X66" s="46">
        <f>COUNTIF(X8:X58,"Tox*")</f>
        <v>0</v>
      </c>
      <c r="Y66" s="46">
        <f>COUNTIF(Y6:Y58,"Tox*")</f>
        <v>0</v>
      </c>
      <c r="Z66" s="46">
        <f>COUNTIF(Z6:Z58,"Tox*")</f>
        <v>1</v>
      </c>
      <c r="AA66" s="46">
        <v>1</v>
      </c>
      <c r="AB66" s="46">
        <v>2</v>
      </c>
      <c r="AC66" s="46">
        <v>1</v>
      </c>
      <c r="AD66" s="46">
        <f>COUNTIF(AD7:AD58,"Tox*")</f>
        <v>0</v>
      </c>
      <c r="AE66" s="46">
        <v>1</v>
      </c>
      <c r="AF66" s="46">
        <v>1</v>
      </c>
      <c r="AG66" s="46"/>
      <c r="AH66" s="199"/>
      <c r="AI66" s="46"/>
      <c r="AJ66" s="94"/>
      <c r="AK66" s="2"/>
      <c r="AL66" s="2"/>
      <c r="AM66" s="2"/>
    </row>
    <row r="67" spans="1:40" ht="15" x14ac:dyDescent="0.25">
      <c r="C67" s="51" t="s">
        <v>1</v>
      </c>
      <c r="E67" s="19">
        <f>COUNTIF(E6:E58,"Vacation")</f>
        <v>2</v>
      </c>
      <c r="F67" s="19">
        <f>COUNTIF(F6:F58,"Vacation")</f>
        <v>2</v>
      </c>
      <c r="G67" s="19">
        <f>COUNTIF(G9:G53,"Vacation")</f>
        <v>2</v>
      </c>
      <c r="H67" s="19">
        <f>COUNTIF(H6:H58,"Vacation")</f>
        <v>2</v>
      </c>
      <c r="I67" s="19">
        <f>COUNTIF(I11:I58,"Vacation")</f>
        <v>1</v>
      </c>
      <c r="J67" s="19">
        <f>COUNTIF(J8:J58,"Vacation")</f>
        <v>2</v>
      </c>
      <c r="K67" s="19">
        <f>COUNTIF(K6:K58,"Vacation")</f>
        <v>2</v>
      </c>
      <c r="L67" s="19">
        <f>COUNTIF(L6:L58,"Vacation")</f>
        <v>2</v>
      </c>
      <c r="M67" s="19">
        <f>COUNTIF(M6:M58,"Vacation")</f>
        <v>2</v>
      </c>
      <c r="N67" s="19">
        <f>COUNTIF(N6:N58,"Vacation")</f>
        <v>2</v>
      </c>
      <c r="O67" s="167">
        <f>COUNTIF(O6:O53,"Vacation")</f>
        <v>2</v>
      </c>
      <c r="P67" s="46">
        <f>COUNTIF(P6:P58,"Vacation")</f>
        <v>2</v>
      </c>
      <c r="Q67" s="183">
        <f>COUNTIF(Q6:Q58,"Vacation")</f>
        <v>2</v>
      </c>
      <c r="R67" s="19"/>
      <c r="S67" s="19">
        <f>COUNTIF(S6:S58,"Vacation")</f>
        <v>2</v>
      </c>
      <c r="T67" s="19">
        <f>COUNTIF(T11:T58,"Vacation")</f>
        <v>2</v>
      </c>
      <c r="U67" s="19">
        <f>COUNTIF(U6:U58,"Vacation")</f>
        <v>2</v>
      </c>
      <c r="V67" s="19">
        <f>COUNTIF(V9:V58,"Vacation")</f>
        <v>2</v>
      </c>
      <c r="W67" s="19">
        <f>COUNTIF(W11:W58,"Vacation")</f>
        <v>2</v>
      </c>
      <c r="X67" s="19">
        <f>COUNTIF(X6:X58,"Vacation")</f>
        <v>2</v>
      </c>
      <c r="Y67" s="19">
        <f>COUNTIF(Y6:Y58,"Vacation")</f>
        <v>2</v>
      </c>
      <c r="Z67" s="19">
        <f>COUNTIF(Z6:Z58,"Vacation")</f>
        <v>2</v>
      </c>
      <c r="AA67" s="46">
        <f>COUNTIF(AA11:AA58,"Vacation")</f>
        <v>2</v>
      </c>
      <c r="AB67" s="46">
        <f t="shared" ref="AB67:AF67" si="1">COUNTIF(AB7:AB58,"Vacation")</f>
        <v>2</v>
      </c>
      <c r="AC67" s="46">
        <f>COUNTIF(AC9:AC58,"Vacation")</f>
        <v>2</v>
      </c>
      <c r="AD67" s="46">
        <f>COUNTIF(AD7:AD58,"Vacation")</f>
        <v>2</v>
      </c>
      <c r="AE67" s="46">
        <v>2</v>
      </c>
      <c r="AF67" s="46">
        <f t="shared" si="1"/>
        <v>2</v>
      </c>
      <c r="AG67" s="46"/>
      <c r="AH67" s="199"/>
      <c r="AI67" s="46"/>
      <c r="AJ67" s="94"/>
      <c r="AK67" s="2"/>
      <c r="AL67" s="2"/>
      <c r="AM67" s="2"/>
    </row>
    <row r="68" spans="1:40" s="2" customFormat="1" ht="15" x14ac:dyDescent="0.25">
      <c r="A68" s="68"/>
      <c r="B68" s="61"/>
      <c r="C68" s="51" t="s">
        <v>9</v>
      </c>
      <c r="D68" s="41"/>
      <c r="E68" s="25">
        <f>COUNTIF(E6:E58,"leave")</f>
        <v>0</v>
      </c>
      <c r="F68" s="25">
        <f>COUNTIF(F6:F58,"leave")</f>
        <v>0</v>
      </c>
      <c r="G68" s="25">
        <f>COUNTIF(G9:G58,"leave")</f>
        <v>0</v>
      </c>
      <c r="H68" s="25">
        <f>COUNTIF(H6:H58,"leave")</f>
        <v>0</v>
      </c>
      <c r="I68" s="25">
        <f>COUNTIF(I11:I58,"leave")</f>
        <v>0</v>
      </c>
      <c r="J68" s="25">
        <f>COUNTIF(J8:J58,"leave")</f>
        <v>0</v>
      </c>
      <c r="K68" s="25">
        <f>COUNTIF(K6:K58,"leave")</f>
        <v>0</v>
      </c>
      <c r="L68" s="25">
        <f>COUNTIF(L6:L58,"leave")</f>
        <v>0</v>
      </c>
      <c r="M68" s="25">
        <f>COUNTIF(M6:M58,"leave")</f>
        <v>0</v>
      </c>
      <c r="N68" s="25">
        <f>COUNTIF(N6:N58,"leave")</f>
        <v>0</v>
      </c>
      <c r="O68" s="168">
        <f>COUNTIF(O8:O58,"leave")</f>
        <v>0</v>
      </c>
      <c r="P68" s="47">
        <f>COUNTIF(P6:P58,"leave")</f>
        <v>0</v>
      </c>
      <c r="Q68" s="184">
        <f>COUNTIF(Q6:Q58,"leave")</f>
        <v>0</v>
      </c>
      <c r="R68" s="25"/>
      <c r="S68" s="25">
        <f>COUNTIF(S6:S58,"leave")</f>
        <v>0</v>
      </c>
      <c r="T68" s="25">
        <f>COUNTIF(T11:T58,"leave")</f>
        <v>0</v>
      </c>
      <c r="U68" s="25">
        <f>COUNTIF(U6:U58,"leave")</f>
        <v>0</v>
      </c>
      <c r="V68" s="25">
        <f>COUNTIF(V9:V58,"leave")</f>
        <v>0</v>
      </c>
      <c r="W68" s="25">
        <f>COUNTIF(W11:W58,"leave")</f>
        <v>0</v>
      </c>
      <c r="X68" s="25">
        <f>COUNTIF(X8:X58,"leave")</f>
        <v>0</v>
      </c>
      <c r="Y68" s="25">
        <f>COUNTIF(Y6:Y58,"leave")</f>
        <v>0</v>
      </c>
      <c r="Z68" s="25">
        <f>COUNTIF(Z6:Z58,"leave")</f>
        <v>0</v>
      </c>
      <c r="AA68" s="25">
        <f>COUNTIF(AA11:AA58,"leave")</f>
        <v>0</v>
      </c>
      <c r="AB68" s="25">
        <f t="shared" ref="AB68:AF68" si="2">COUNTIF(AB7:AB58,"leave")</f>
        <v>0</v>
      </c>
      <c r="AC68" s="25">
        <f>COUNTIF(AC9:AC58,"leave")</f>
        <v>0</v>
      </c>
      <c r="AD68" s="25">
        <f>COUNTIF(AD7:AD58,"leave")</f>
        <v>0</v>
      </c>
      <c r="AE68" s="25"/>
      <c r="AF68" s="25">
        <f t="shared" si="2"/>
        <v>0</v>
      </c>
      <c r="AG68" s="25"/>
      <c r="AH68" s="201"/>
      <c r="AI68" s="25"/>
      <c r="AJ68" s="96"/>
    </row>
    <row r="69" spans="1:40" ht="15" x14ac:dyDescent="0.25">
      <c r="C69" s="51" t="s">
        <v>41</v>
      </c>
      <c r="E69" s="19">
        <v>6</v>
      </c>
      <c r="F69" s="19">
        <v>6</v>
      </c>
      <c r="G69" s="19">
        <v>6</v>
      </c>
      <c r="H69" s="19">
        <v>6</v>
      </c>
      <c r="I69" s="19">
        <v>6</v>
      </c>
      <c r="J69" s="19">
        <v>5</v>
      </c>
      <c r="K69" s="19">
        <v>5</v>
      </c>
      <c r="L69" s="19">
        <v>6</v>
      </c>
      <c r="M69" s="19">
        <v>6</v>
      </c>
      <c r="N69" s="19">
        <v>6</v>
      </c>
      <c r="O69" s="167">
        <v>6</v>
      </c>
      <c r="P69" s="46">
        <v>5</v>
      </c>
      <c r="Q69" s="183">
        <f>COUNTIF(Q6:Q58,"*Project")</f>
        <v>7</v>
      </c>
      <c r="R69" s="19"/>
      <c r="S69" s="19">
        <v>6</v>
      </c>
      <c r="T69" s="19">
        <f>COUNTIF(T6:T58,"*Project")</f>
        <v>7</v>
      </c>
      <c r="U69" s="19">
        <v>5</v>
      </c>
      <c r="V69" s="19">
        <v>6</v>
      </c>
      <c r="W69" s="19">
        <v>6</v>
      </c>
      <c r="X69" s="19">
        <v>6</v>
      </c>
      <c r="Y69" s="19">
        <v>6</v>
      </c>
      <c r="Z69" s="19">
        <v>6</v>
      </c>
      <c r="AA69" s="19">
        <v>6</v>
      </c>
      <c r="AB69" s="19">
        <v>5</v>
      </c>
      <c r="AC69" s="19">
        <v>6</v>
      </c>
      <c r="AD69" s="19">
        <v>6</v>
      </c>
      <c r="AE69" s="19">
        <v>6</v>
      </c>
      <c r="AF69" s="19">
        <v>6</v>
      </c>
      <c r="AG69" s="19"/>
      <c r="AH69" s="202"/>
      <c r="AI69" s="19"/>
      <c r="AJ69" s="97"/>
      <c r="AK69" s="2"/>
      <c r="AL69" s="2"/>
      <c r="AM69" s="2"/>
    </row>
    <row r="70" spans="1:40" ht="15" x14ac:dyDescent="0.25">
      <c r="E70" s="19">
        <f>COUNTIF(E6:E57,"TPN Clinical*")</f>
        <v>1</v>
      </c>
      <c r="F70" s="19">
        <f>COUNTIF(F6:F57,"TPN Clinical*")</f>
        <v>0</v>
      </c>
      <c r="G70" s="19">
        <f>COUNTIF(G6:G53,"TPN Clinical*")</f>
        <v>0</v>
      </c>
      <c r="H70" s="19">
        <f>COUNTIF(H6:H53,"TPN Clinical*")</f>
        <v>0</v>
      </c>
      <c r="I70" s="19">
        <f>COUNTIF(I6:I57,"TPN Clinical*")</f>
        <v>0</v>
      </c>
      <c r="J70" s="19">
        <f>COUNTIF(J6:J57,"TPN Clinical*")</f>
        <v>1</v>
      </c>
      <c r="K70" s="19">
        <f>COUNTIF(K6:K51,"TPN Clinical*")</f>
        <v>0</v>
      </c>
      <c r="L70" s="19">
        <f>COUNTIF(L6:L53,"TPN Clinical*")</f>
        <v>0</v>
      </c>
      <c r="M70" s="19">
        <f>COUNTIF(M6:M57,"TPN Clinical*")</f>
        <v>0</v>
      </c>
      <c r="N70" s="19">
        <v>0</v>
      </c>
      <c r="O70" s="167">
        <f>COUNTIF(O6:O53,"TPN Clinical*")</f>
        <v>1</v>
      </c>
      <c r="P70" s="46">
        <v>0</v>
      </c>
      <c r="Q70" s="183">
        <v>0</v>
      </c>
      <c r="R70" s="19"/>
      <c r="S70" s="19">
        <f>COUNTIF(S6:S57,"TPN Clinical*")</f>
        <v>0</v>
      </c>
      <c r="T70" s="19">
        <f>COUNTIF(T6:T57,"TPN Clinical*")</f>
        <v>0</v>
      </c>
      <c r="U70" s="19">
        <f>COUNTIF(U6:U57,"TPN Clinical*")</f>
        <v>1</v>
      </c>
      <c r="V70" s="19">
        <f>COUNTIF(V6:V57,"TPN Clinical*")</f>
        <v>1</v>
      </c>
      <c r="W70" s="19">
        <v>0</v>
      </c>
      <c r="X70" s="19">
        <f>COUNTIF(X6:X57,"TPN Clinical*")</f>
        <v>0</v>
      </c>
      <c r="Y70" s="19">
        <f>COUNTIF(Y6:Y57,"TPN Clinical*")</f>
        <v>0</v>
      </c>
      <c r="Z70" s="19">
        <f>COUNTIF(Z6:Z53,"TPN Clinical*")</f>
        <v>0</v>
      </c>
      <c r="AA70" s="19"/>
      <c r="AB70" s="19"/>
      <c r="AC70" s="19"/>
      <c r="AD70" s="19"/>
      <c r="AE70" s="19"/>
      <c r="AF70" s="19"/>
      <c r="AG70" s="19"/>
      <c r="AH70" s="202"/>
      <c r="AI70" s="19"/>
      <c r="AJ70" s="97"/>
      <c r="AK70" s="2"/>
      <c r="AL70" s="2"/>
      <c r="AM70" s="2"/>
    </row>
    <row r="71" spans="1:40" ht="15" x14ac:dyDescent="0.25">
      <c r="C71" s="51" t="s">
        <v>29</v>
      </c>
      <c r="E71" s="19">
        <f t="shared" ref="E71:Z71" si="3">COUNTIF(E6:E58,"Pharm Leadership*")</f>
        <v>1</v>
      </c>
      <c r="F71" s="19">
        <f t="shared" si="3"/>
        <v>1</v>
      </c>
      <c r="G71" s="19">
        <f t="shared" si="3"/>
        <v>1</v>
      </c>
      <c r="H71" s="19">
        <f t="shared" si="3"/>
        <v>1</v>
      </c>
      <c r="I71" s="19">
        <f t="shared" si="3"/>
        <v>1</v>
      </c>
      <c r="J71" s="19">
        <f t="shared" si="3"/>
        <v>1</v>
      </c>
      <c r="K71" s="19">
        <f t="shared" si="3"/>
        <v>1</v>
      </c>
      <c r="L71" s="19">
        <f t="shared" si="3"/>
        <v>1</v>
      </c>
      <c r="M71" s="19">
        <f t="shared" si="3"/>
        <v>1</v>
      </c>
      <c r="N71" s="19">
        <f t="shared" si="3"/>
        <v>1</v>
      </c>
      <c r="O71" s="167">
        <f t="shared" si="3"/>
        <v>1</v>
      </c>
      <c r="P71" s="46">
        <f t="shared" si="3"/>
        <v>1</v>
      </c>
      <c r="Q71" s="183">
        <f t="shared" si="3"/>
        <v>1</v>
      </c>
      <c r="R71" s="19"/>
      <c r="S71" s="19">
        <f t="shared" si="3"/>
        <v>1</v>
      </c>
      <c r="T71" s="19">
        <f t="shared" si="3"/>
        <v>1</v>
      </c>
      <c r="U71" s="19">
        <f t="shared" si="3"/>
        <v>1</v>
      </c>
      <c r="V71" s="19">
        <f t="shared" si="3"/>
        <v>1</v>
      </c>
      <c r="W71" s="19">
        <f t="shared" si="3"/>
        <v>1</v>
      </c>
      <c r="X71" s="19">
        <f t="shared" si="3"/>
        <v>1</v>
      </c>
      <c r="Y71" s="19">
        <f t="shared" si="3"/>
        <v>1</v>
      </c>
      <c r="Z71" s="19">
        <f t="shared" si="3"/>
        <v>1</v>
      </c>
      <c r="AA71" s="19">
        <f>COUNTIF(AA11:AA58,"Pharm Leadership*")</f>
        <v>1</v>
      </c>
      <c r="AB71" s="19">
        <f t="shared" ref="AB71:AF71" si="4">COUNTIF(AB7:AB58,"Pharm Leadership*")</f>
        <v>1</v>
      </c>
      <c r="AC71" s="19">
        <v>1</v>
      </c>
      <c r="AD71" s="19">
        <f>COUNTIF(AD7:AD58,"Pharm Leadership*")</f>
        <v>1</v>
      </c>
      <c r="AE71" s="19">
        <v>1</v>
      </c>
      <c r="AF71" s="19">
        <f t="shared" si="4"/>
        <v>1</v>
      </c>
      <c r="AG71" s="19"/>
      <c r="AH71" s="202"/>
      <c r="AI71" s="19"/>
      <c r="AJ71" s="97"/>
      <c r="AK71" s="2"/>
      <c r="AL71" s="2"/>
      <c r="AM71" s="2"/>
    </row>
    <row r="72" spans="1:40" ht="15" x14ac:dyDescent="0.25">
      <c r="C72" s="51" t="s">
        <v>10</v>
      </c>
      <c r="E72" s="19">
        <f>COUNTIF(E3:E57,"Medicine*")</f>
        <v>4</v>
      </c>
      <c r="F72" s="19">
        <f>COUNTIF(F3:F57,"Medicine*")</f>
        <v>4</v>
      </c>
      <c r="G72" s="19">
        <f>COUNTIF(G3:G53,"Medicine*")</f>
        <v>4</v>
      </c>
      <c r="H72" s="19">
        <f>COUNTIF(H3:H53,"Medicine*")</f>
        <v>4</v>
      </c>
      <c r="I72" s="19">
        <f>COUNTIF(I3:I57,"Medicine*")</f>
        <v>4</v>
      </c>
      <c r="J72" s="19">
        <f>COUNTIF(J3:J57,"Medicine*")</f>
        <v>4</v>
      </c>
      <c r="K72" s="19">
        <f>COUNTIF(K3:K51,"Medicine*")</f>
        <v>4</v>
      </c>
      <c r="L72" s="19">
        <f>COUNTIF(L3:L53,"Medicine*")</f>
        <v>4</v>
      </c>
      <c r="M72" s="19">
        <f>COUNTIF(M3:M57,"Medicine*")</f>
        <v>4</v>
      </c>
      <c r="N72" s="19">
        <f>COUNTIF(N3:N57,"Medicine*")</f>
        <v>4</v>
      </c>
      <c r="O72" s="167">
        <f>COUNTIF(O3:O53,"Medicine*")</f>
        <v>4</v>
      </c>
      <c r="P72" s="46">
        <f t="shared" ref="P72:U72" si="5">COUNTIF(P3:P57,"Medicine*")</f>
        <v>4</v>
      </c>
      <c r="Q72" s="183">
        <f t="shared" si="5"/>
        <v>4</v>
      </c>
      <c r="R72" s="19"/>
      <c r="S72" s="19">
        <f>COUNTIF(S3:S57,"Medicine*")</f>
        <v>4</v>
      </c>
      <c r="T72" s="19">
        <f t="shared" si="5"/>
        <v>4</v>
      </c>
      <c r="U72" s="19">
        <f t="shared" si="5"/>
        <v>4</v>
      </c>
      <c r="V72" s="19">
        <f>COUNTIF(V3:V57,"Medicine*")</f>
        <v>4</v>
      </c>
      <c r="W72" s="19">
        <f>COUNTIF(W3:W53,"Medicine*")</f>
        <v>4</v>
      </c>
      <c r="X72" s="19">
        <f>COUNTIF(X3:X57,"Medicine*")</f>
        <v>4</v>
      </c>
      <c r="Y72" s="19">
        <f>COUNTIF(Y3:Y57,"Medicine*")</f>
        <v>4</v>
      </c>
      <c r="Z72" s="19">
        <f>COUNTIF(Z3:Z53,"Medicine*")</f>
        <v>4</v>
      </c>
      <c r="AA72" s="19">
        <v>4</v>
      </c>
      <c r="AB72" s="19">
        <v>4</v>
      </c>
      <c r="AC72" s="19">
        <v>4</v>
      </c>
      <c r="AD72" s="19">
        <v>4</v>
      </c>
      <c r="AE72" s="19">
        <v>4</v>
      </c>
      <c r="AF72" s="19">
        <v>4</v>
      </c>
      <c r="AG72" s="19"/>
      <c r="AH72" s="202"/>
      <c r="AI72" s="19"/>
      <c r="AJ72" s="97"/>
      <c r="AK72" s="2"/>
      <c r="AL72" s="2"/>
      <c r="AM72" s="2"/>
    </row>
    <row r="73" spans="1:40" ht="15" x14ac:dyDescent="0.25">
      <c r="C73" s="51" t="s">
        <v>6</v>
      </c>
      <c r="E73" s="19">
        <f>COUNTIF(E4:E57,"Crit*")</f>
        <v>4</v>
      </c>
      <c r="F73" s="19">
        <f>COUNTIF(F4:F57,"Crit*")</f>
        <v>4</v>
      </c>
      <c r="G73" s="19">
        <f>COUNTIF(G4:G53,"Crit*")</f>
        <v>4</v>
      </c>
      <c r="H73" s="19">
        <f>COUNTIF(H4:H53,"Crit*")</f>
        <v>1</v>
      </c>
      <c r="I73" s="19">
        <f>COUNTIF(I4:I57,"Crit*")</f>
        <v>4</v>
      </c>
      <c r="J73" s="19">
        <f>COUNTIF(J4:J57,"Crit*")</f>
        <v>4</v>
      </c>
      <c r="K73" s="19">
        <f>COUNTIF(K4:K51,"Crit*")</f>
        <v>3</v>
      </c>
      <c r="L73" s="19">
        <f>COUNTIF(L4:L53,"Crit*")</f>
        <v>0</v>
      </c>
      <c r="M73" s="19">
        <f>COUNTIF(M4:M57,"Crit*")</f>
        <v>4</v>
      </c>
      <c r="N73" s="19">
        <f>COUNTIF(N4:N57,"Crit*")</f>
        <v>4</v>
      </c>
      <c r="O73" s="167">
        <f>COUNTIF(O4:O53,"Crit*")</f>
        <v>4</v>
      </c>
      <c r="P73" s="46">
        <f t="shared" ref="P73:U73" si="6">COUNTIF(P4:P57,"Crit*")</f>
        <v>4</v>
      </c>
      <c r="Q73" s="183">
        <f t="shared" si="6"/>
        <v>5</v>
      </c>
      <c r="R73" s="19"/>
      <c r="S73" s="19">
        <f>COUNTIF(S4:S57,"Crit*")</f>
        <v>4</v>
      </c>
      <c r="T73" s="19">
        <f t="shared" si="6"/>
        <v>4</v>
      </c>
      <c r="U73" s="19">
        <f t="shared" si="6"/>
        <v>4</v>
      </c>
      <c r="V73" s="19">
        <f>COUNTIF(V4:V57,"Crit*")</f>
        <v>5</v>
      </c>
      <c r="W73" s="19">
        <f>COUNTIF(W4:W53,"Crit*")</f>
        <v>4</v>
      </c>
      <c r="X73" s="19">
        <f>COUNTIF(X4:X57,"Crit*")</f>
        <v>4</v>
      </c>
      <c r="Y73" s="19">
        <f>COUNTIF(Y4:Y57,"Crit*")</f>
        <v>5</v>
      </c>
      <c r="Z73" s="19">
        <f>COUNTIF(Z4:Z53,"Crit*")</f>
        <v>4</v>
      </c>
      <c r="AA73" s="19">
        <v>4</v>
      </c>
      <c r="AB73" s="19">
        <v>4</v>
      </c>
      <c r="AC73" s="19">
        <v>4</v>
      </c>
      <c r="AD73" s="19">
        <v>4</v>
      </c>
      <c r="AE73" s="19">
        <v>4</v>
      </c>
      <c r="AF73" s="19">
        <v>4</v>
      </c>
      <c r="AG73" s="19"/>
      <c r="AH73" s="202"/>
      <c r="AI73" s="19"/>
      <c r="AJ73" s="97"/>
      <c r="AK73" s="2"/>
      <c r="AL73" s="2"/>
      <c r="AM73" s="2"/>
    </row>
    <row r="74" spans="1:40" ht="15" x14ac:dyDescent="0.25">
      <c r="C74" s="51" t="s">
        <v>7</v>
      </c>
      <c r="E74" s="19">
        <f>COUNTIF(E6:E57,"Cardiology*")</f>
        <v>4</v>
      </c>
      <c r="F74" s="19">
        <f>COUNTIF(F6:F57,"Cardiology*")</f>
        <v>4</v>
      </c>
      <c r="G74" s="19">
        <f>COUNTIF(G6:G53,"Cardiology*")</f>
        <v>4</v>
      </c>
      <c r="H74" s="19">
        <f>COUNTIF(H6:H53,"Cardiology*")</f>
        <v>4</v>
      </c>
      <c r="I74" s="19">
        <f>COUNTIF(I6:I57,"Cardiology*")</f>
        <v>4</v>
      </c>
      <c r="J74" s="19">
        <f>COUNTIF(J6:J57,"Cardiology*")</f>
        <v>4</v>
      </c>
      <c r="K74" s="19">
        <f>COUNTIF(K6:K51,"Cardiology*")</f>
        <v>4</v>
      </c>
      <c r="L74" s="19">
        <f>COUNTIF(L6:L53,"Cardiology*")</f>
        <v>4</v>
      </c>
      <c r="M74" s="19">
        <f>COUNTIF(M6:M57,"Cardiology*")</f>
        <v>4</v>
      </c>
      <c r="N74" s="19">
        <f>COUNTIF(N6:N57,"Cardiology*")</f>
        <v>4</v>
      </c>
      <c r="O74" s="167">
        <f>COUNTIF(O6:O53,"Cardiology*")</f>
        <v>4</v>
      </c>
      <c r="P74" s="46">
        <f t="shared" ref="P74:U74" si="7">COUNTIF(P6:P57,"Cardiology*")</f>
        <v>4</v>
      </c>
      <c r="Q74" s="183">
        <f t="shared" si="7"/>
        <v>4</v>
      </c>
      <c r="R74" s="19"/>
      <c r="S74" s="19">
        <f>COUNTIF(S6:S57,"Cardiology*")</f>
        <v>4</v>
      </c>
      <c r="T74" s="19">
        <f t="shared" si="7"/>
        <v>4</v>
      </c>
      <c r="U74" s="19">
        <f t="shared" si="7"/>
        <v>4</v>
      </c>
      <c r="V74" s="19">
        <f>COUNTIF(V6:V57,"Cardiology*")</f>
        <v>4</v>
      </c>
      <c r="W74" s="19">
        <f>COUNTIF(W6:W53,"Cardiology*")</f>
        <v>4</v>
      </c>
      <c r="X74" s="19">
        <f>COUNTIF(X6:X57,"Cardiology*")</f>
        <v>4</v>
      </c>
      <c r="Y74" s="19">
        <f>COUNTIF(Y6:Y57,"Cardiology*")</f>
        <v>4</v>
      </c>
      <c r="Z74" s="19">
        <f>COUNTIF(Z6:Z53,"Cardiology*")</f>
        <v>4</v>
      </c>
      <c r="AA74" s="19">
        <v>4</v>
      </c>
      <c r="AB74" s="19">
        <v>4</v>
      </c>
      <c r="AC74" s="19">
        <v>4</v>
      </c>
      <c r="AD74" s="19">
        <v>4</v>
      </c>
      <c r="AE74" s="19">
        <v>4</v>
      </c>
      <c r="AF74" s="19">
        <v>4</v>
      </c>
      <c r="AG74" s="19"/>
      <c r="AH74" s="202"/>
      <c r="AI74" s="19"/>
      <c r="AJ74" s="97"/>
      <c r="AK74" s="2"/>
      <c r="AL74" s="2"/>
      <c r="AM74" s="2"/>
    </row>
    <row r="75" spans="1:40" ht="15" x14ac:dyDescent="0.25">
      <c r="C75" s="51" t="s">
        <v>5</v>
      </c>
      <c r="E75" s="19">
        <f>COUNTIF(E6:E58,"Clinical Orientation*")</f>
        <v>0</v>
      </c>
      <c r="F75" s="19">
        <f>COUNTIF(F6:F58,"Clinical Orientation*")</f>
        <v>2</v>
      </c>
      <c r="G75" s="19">
        <f>COUNTIF(G9:G58,"Clinical Orientation*")</f>
        <v>0</v>
      </c>
      <c r="H75" s="19">
        <f>COUNTIF(H6:H58,"Clinical Orientation*")</f>
        <v>0</v>
      </c>
      <c r="I75" s="19">
        <v>2</v>
      </c>
      <c r="J75" s="19">
        <f>COUNTIF(J8:J58,"Clinical Orientation*")</f>
        <v>1</v>
      </c>
      <c r="K75" s="19">
        <f>COUNTIF(K6:K58,"Clinical Orientation*")</f>
        <v>0</v>
      </c>
      <c r="L75" s="19">
        <f>COUNTIF(L6:L58,"Clinical Orientation*")</f>
        <v>2</v>
      </c>
      <c r="M75" s="19">
        <f>COUNTIF(M6:M58,"Clinical Orientation*")</f>
        <v>2</v>
      </c>
      <c r="N75" s="19">
        <f>COUNTIF(N6:N58,"Clinical Orientation*")</f>
        <v>2</v>
      </c>
      <c r="O75" s="167">
        <v>2</v>
      </c>
      <c r="P75" s="46">
        <f>COUNTIF(P6:P58,"Clinical Orientation*")</f>
        <v>2</v>
      </c>
      <c r="Q75" s="183">
        <f>COUNTIF(Q6:Q58,"Clinical Orientation*")</f>
        <v>2</v>
      </c>
      <c r="R75" s="19"/>
      <c r="S75" s="19">
        <f>COUNTIF(S6:S58,"Clinical Orientation*")</f>
        <v>2</v>
      </c>
      <c r="T75" s="19">
        <f>COUNTIF(T6:T58,"Clinical Orientation*")</f>
        <v>2</v>
      </c>
      <c r="U75" s="19">
        <f>COUNTIF(U9:U58,"Clinical Orientation*")</f>
        <v>2</v>
      </c>
      <c r="V75" s="19">
        <v>2</v>
      </c>
      <c r="W75" s="19">
        <f>COUNTIF(W6:W58,"Clinical Orientation*")</f>
        <v>2</v>
      </c>
      <c r="X75" s="19">
        <v>2</v>
      </c>
      <c r="Y75" s="19">
        <f>COUNTIF(Y6:Y58,"Clinical Orientation*")</f>
        <v>2</v>
      </c>
      <c r="Z75" s="19">
        <f>COUNTIF(Z6:Z58,"Clinical Orientation*")</f>
        <v>2</v>
      </c>
      <c r="AA75" s="46">
        <v>2</v>
      </c>
      <c r="AB75" s="46">
        <v>2</v>
      </c>
      <c r="AC75" s="46">
        <v>2</v>
      </c>
      <c r="AD75" s="46">
        <v>2</v>
      </c>
      <c r="AE75" s="46">
        <v>2</v>
      </c>
      <c r="AF75" s="46">
        <v>2</v>
      </c>
      <c r="AG75" s="46"/>
      <c r="AH75" s="199"/>
      <c r="AI75" s="46"/>
      <c r="AJ75" s="94"/>
      <c r="AK75" s="2"/>
      <c r="AL75" s="2"/>
      <c r="AM75" s="2"/>
    </row>
    <row r="76" spans="1:40" x14ac:dyDescent="0.25">
      <c r="P76" s="188"/>
      <c r="AK76" s="2"/>
      <c r="AL76" s="2"/>
      <c r="AM76" s="2"/>
    </row>
    <row r="77" spans="1:40" x14ac:dyDescent="0.25">
      <c r="B77" s="53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36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I77" s="2"/>
      <c r="AK77" s="2"/>
      <c r="AL77" s="2"/>
      <c r="AM77" s="2"/>
      <c r="AN77" s="2"/>
    </row>
    <row r="78" spans="1:40" x14ac:dyDescent="0.25">
      <c r="B78" s="5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36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I78" s="2"/>
      <c r="AK78" s="2"/>
      <c r="AL78" s="2"/>
      <c r="AM78" s="2"/>
      <c r="AN78" s="2"/>
    </row>
    <row r="79" spans="1:40" x14ac:dyDescent="0.25">
      <c r="B79" s="53"/>
      <c r="D79" s="2"/>
      <c r="E79" s="37" t="s">
        <v>31</v>
      </c>
      <c r="F79" s="37"/>
      <c r="G79" s="2"/>
      <c r="H79" s="2"/>
      <c r="I79" s="2"/>
      <c r="J79" s="2"/>
      <c r="K79" s="2"/>
      <c r="L79" s="2"/>
      <c r="M79" s="2"/>
      <c r="N79" s="2"/>
      <c r="O79" s="2"/>
      <c r="P79" s="36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I79" s="2"/>
      <c r="AK79" s="2"/>
      <c r="AL79" s="2"/>
      <c r="AM79" s="2"/>
      <c r="AN79" s="2"/>
    </row>
    <row r="80" spans="1:40" x14ac:dyDescent="0.25">
      <c r="B80" s="53"/>
      <c r="D80" s="2"/>
      <c r="E80" s="36"/>
      <c r="F80" s="36"/>
      <c r="G80" s="2"/>
      <c r="H80" s="2"/>
      <c r="I80" s="2"/>
      <c r="J80" s="2"/>
      <c r="K80" s="2"/>
      <c r="L80" s="2"/>
      <c r="M80" s="2"/>
      <c r="N80" s="2"/>
      <c r="O80" s="2"/>
      <c r="P80" s="36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I80" s="2"/>
      <c r="AK80" s="2"/>
      <c r="AL80" s="2"/>
      <c r="AM80" s="2"/>
      <c r="AN80" s="2"/>
    </row>
    <row r="81" spans="2:40" x14ac:dyDescent="0.25">
      <c r="B81" s="53"/>
      <c r="D81" s="2"/>
      <c r="E81" s="36" t="s">
        <v>27</v>
      </c>
      <c r="F81" s="36"/>
      <c r="G81" s="2"/>
      <c r="H81" s="2"/>
      <c r="I81" s="2"/>
      <c r="J81" s="2"/>
      <c r="K81" s="2"/>
      <c r="L81" s="2"/>
      <c r="M81" s="2"/>
      <c r="N81" s="2"/>
      <c r="O81" s="2"/>
      <c r="P81" s="36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I81" s="2"/>
      <c r="AK81" s="2"/>
      <c r="AL81" s="2"/>
      <c r="AM81" s="2"/>
      <c r="AN81" s="2"/>
    </row>
    <row r="82" spans="2:40" x14ac:dyDescent="0.25">
      <c r="B82" s="53"/>
      <c r="D82" s="2"/>
      <c r="E82" s="36" t="s">
        <v>12</v>
      </c>
      <c r="F82" s="36"/>
      <c r="G82" s="2"/>
      <c r="H82" s="2"/>
      <c r="I82" s="2"/>
      <c r="J82" s="2"/>
      <c r="K82" s="2"/>
      <c r="L82" s="2"/>
      <c r="M82" s="2"/>
      <c r="N82" s="2"/>
      <c r="O82" s="2"/>
      <c r="P82" s="36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I82" s="2"/>
      <c r="AK82" s="2"/>
      <c r="AL82" s="2"/>
      <c r="AM82" s="2"/>
      <c r="AN82" s="2"/>
    </row>
    <row r="83" spans="2:40" x14ac:dyDescent="0.25">
      <c r="B83" s="53"/>
      <c r="D83" s="2"/>
      <c r="E83" s="36" t="s">
        <v>4</v>
      </c>
      <c r="F83" s="36"/>
      <c r="G83" s="2"/>
      <c r="H83" s="2"/>
      <c r="I83" s="2"/>
      <c r="J83" s="2"/>
      <c r="K83" s="2"/>
      <c r="L83" s="2"/>
      <c r="M83" s="2"/>
      <c r="N83" s="2"/>
      <c r="O83" s="2"/>
      <c r="P83" s="36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I83" s="2"/>
      <c r="AK83" s="2"/>
      <c r="AL83" s="2"/>
      <c r="AM83" s="2"/>
      <c r="AN83" s="2"/>
    </row>
    <row r="84" spans="2:40" x14ac:dyDescent="0.25">
      <c r="B84" s="53"/>
      <c r="D84" s="2"/>
      <c r="E84" s="36" t="s">
        <v>30</v>
      </c>
      <c r="F84" s="36"/>
      <c r="G84" s="2"/>
      <c r="H84" s="2"/>
      <c r="I84" s="2"/>
      <c r="J84" s="2"/>
      <c r="K84" s="2"/>
      <c r="L84" s="2"/>
      <c r="M84" s="2"/>
      <c r="N84" s="2"/>
      <c r="O84" s="2"/>
      <c r="P84" s="36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I84" s="2"/>
      <c r="AK84" s="2"/>
      <c r="AL84" s="2"/>
      <c r="AM84" s="2"/>
      <c r="AN84" s="2"/>
    </row>
    <row r="85" spans="2:40" x14ac:dyDescent="0.25">
      <c r="B85" s="53"/>
      <c r="D85" s="2"/>
      <c r="E85" s="36" t="s">
        <v>17</v>
      </c>
      <c r="F85" s="36"/>
      <c r="G85" s="2"/>
      <c r="H85" s="2"/>
      <c r="I85" s="2"/>
      <c r="J85" s="2"/>
      <c r="K85" s="2"/>
      <c r="L85" s="2"/>
      <c r="M85" s="2"/>
      <c r="N85" s="2"/>
      <c r="O85" s="2"/>
      <c r="P85" s="36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I85" s="2"/>
      <c r="AK85" s="2"/>
      <c r="AL85" s="2"/>
      <c r="AM85" s="2"/>
      <c r="AN85" s="2"/>
    </row>
    <row r="86" spans="2:40" x14ac:dyDescent="0.25">
      <c r="B86" s="53"/>
      <c r="D86" s="2"/>
      <c r="E86" s="36" t="s">
        <v>15</v>
      </c>
      <c r="F86" s="36"/>
      <c r="G86" s="2"/>
      <c r="H86" s="2"/>
      <c r="I86" s="2"/>
      <c r="J86" s="2"/>
      <c r="K86" s="2"/>
      <c r="L86" s="2"/>
      <c r="M86" s="2"/>
      <c r="N86" s="2"/>
      <c r="O86" s="2"/>
      <c r="P86" s="36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I86" s="2"/>
      <c r="AK86" s="2"/>
      <c r="AL86" s="2"/>
      <c r="AM86" s="2"/>
      <c r="AN86" s="2"/>
    </row>
    <row r="87" spans="2:40" x14ac:dyDescent="0.25">
      <c r="B87" s="53"/>
      <c r="D87" s="2"/>
      <c r="E87" s="36" t="s">
        <v>16</v>
      </c>
      <c r="F87" s="36"/>
      <c r="G87" s="2"/>
      <c r="H87" s="2"/>
      <c r="I87" s="2"/>
      <c r="J87" s="2"/>
      <c r="K87" s="2"/>
      <c r="L87" s="2"/>
      <c r="M87" s="2"/>
      <c r="N87" s="2"/>
      <c r="O87" s="2"/>
      <c r="P87" s="36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I87" s="2"/>
      <c r="AK87" s="2"/>
      <c r="AL87" s="2"/>
      <c r="AM87" s="2"/>
      <c r="AN87" s="2"/>
    </row>
    <row r="88" spans="2:40" x14ac:dyDescent="0.25">
      <c r="B88" s="53"/>
      <c r="D88" s="2"/>
      <c r="E88" s="36" t="s">
        <v>18</v>
      </c>
      <c r="F88" s="36"/>
      <c r="G88" s="2"/>
      <c r="H88" s="2"/>
      <c r="I88" s="2"/>
      <c r="J88" s="2"/>
      <c r="K88" s="2"/>
      <c r="L88" s="2"/>
      <c r="M88" s="2"/>
      <c r="N88" s="2"/>
      <c r="O88" s="2"/>
      <c r="P88" s="36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I88" s="2"/>
      <c r="AK88" s="2"/>
      <c r="AL88" s="2"/>
      <c r="AM88" s="2"/>
      <c r="AN88" s="2"/>
    </row>
    <row r="89" spans="2:40" x14ac:dyDescent="0.25">
      <c r="B89" s="53"/>
      <c r="D89" s="2"/>
      <c r="E89" s="36" t="s">
        <v>22</v>
      </c>
      <c r="F89" s="36"/>
      <c r="G89" s="2"/>
      <c r="H89" s="2"/>
      <c r="I89" s="2"/>
      <c r="J89" s="2"/>
      <c r="K89" s="2"/>
      <c r="L89" s="2"/>
      <c r="M89" s="2"/>
      <c r="N89" s="2"/>
      <c r="O89" s="2"/>
      <c r="P89" s="36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I89" s="2"/>
      <c r="AK89" s="2"/>
      <c r="AL89" s="2"/>
      <c r="AM89" s="2"/>
      <c r="AN89" s="2"/>
    </row>
    <row r="90" spans="2:40" x14ac:dyDescent="0.25">
      <c r="B90" s="53"/>
      <c r="D90" s="2"/>
      <c r="E90" s="36" t="s">
        <v>21</v>
      </c>
      <c r="F90" s="36"/>
      <c r="G90" s="2"/>
      <c r="H90" s="2"/>
      <c r="I90" s="2"/>
      <c r="J90" s="2"/>
      <c r="K90" s="2"/>
      <c r="L90" s="2"/>
      <c r="M90" s="2"/>
      <c r="N90" s="2"/>
      <c r="O90" s="2"/>
      <c r="P90" s="36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I90" s="2"/>
      <c r="AK90" s="2"/>
      <c r="AL90" s="2"/>
      <c r="AM90" s="2"/>
      <c r="AN90" s="2"/>
    </row>
    <row r="91" spans="2:40" x14ac:dyDescent="0.25">
      <c r="B91" s="53"/>
      <c r="D91" s="2"/>
      <c r="E91" s="36" t="s">
        <v>19</v>
      </c>
      <c r="F91" s="36"/>
      <c r="G91" s="2"/>
      <c r="H91" s="2"/>
      <c r="I91" s="2"/>
      <c r="J91" s="2"/>
      <c r="K91" s="2"/>
      <c r="L91" s="2"/>
      <c r="M91" s="2"/>
      <c r="N91" s="2"/>
      <c r="O91" s="2"/>
      <c r="P91" s="36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I91" s="2"/>
      <c r="AK91" s="2"/>
      <c r="AL91" s="2"/>
      <c r="AM91" s="2"/>
      <c r="AN91" s="2"/>
    </row>
    <row r="92" spans="2:40" x14ac:dyDescent="0.25">
      <c r="B92" s="53"/>
      <c r="D92" s="2"/>
      <c r="E92" s="36" t="s">
        <v>52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36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I92" s="2"/>
      <c r="AK92" s="2"/>
      <c r="AL92" s="2"/>
      <c r="AM92" s="2"/>
      <c r="AN92" s="2"/>
    </row>
    <row r="93" spans="2:40" x14ac:dyDescent="0.25">
      <c r="B93" s="53"/>
      <c r="D93" s="2"/>
      <c r="E93" s="36" t="s">
        <v>47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36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I93" s="2"/>
      <c r="AK93" s="2"/>
      <c r="AL93" s="2"/>
      <c r="AM93" s="2"/>
      <c r="AN93" s="2"/>
    </row>
    <row r="94" spans="2:40" x14ac:dyDescent="0.25">
      <c r="B94" s="53"/>
      <c r="D94" s="2"/>
      <c r="E94" s="36" t="s">
        <v>23</v>
      </c>
      <c r="F94" s="36"/>
      <c r="G94" s="2"/>
      <c r="H94" s="2"/>
      <c r="I94" s="2"/>
      <c r="J94" s="2"/>
      <c r="K94" s="2"/>
      <c r="L94" s="2"/>
      <c r="M94" s="2"/>
      <c r="N94" s="2"/>
      <c r="O94" s="2"/>
      <c r="P94" s="36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I94" s="2"/>
      <c r="AK94" s="2"/>
      <c r="AL94" s="2"/>
      <c r="AM94" s="2"/>
      <c r="AN94" s="2"/>
    </row>
    <row r="95" spans="2:40" x14ac:dyDescent="0.25">
      <c r="B95" s="53"/>
      <c r="D95" s="2"/>
      <c r="E95" s="36" t="s">
        <v>20</v>
      </c>
      <c r="F95" s="36"/>
      <c r="G95" s="2"/>
      <c r="H95" s="2"/>
      <c r="I95" s="2"/>
      <c r="J95" s="2"/>
      <c r="K95" s="2"/>
      <c r="L95" s="2"/>
      <c r="M95" s="2"/>
      <c r="N95" s="2"/>
      <c r="O95" s="2"/>
      <c r="P95" s="36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I95" s="2"/>
      <c r="AK95" s="2"/>
      <c r="AL95" s="2"/>
      <c r="AM95" s="2"/>
      <c r="AN95" s="2"/>
    </row>
    <row r="96" spans="2:40" x14ac:dyDescent="0.25">
      <c r="B96" s="53"/>
      <c r="D96" s="2"/>
      <c r="E96" s="36" t="s">
        <v>45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36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I96" s="2"/>
      <c r="AK96" s="2"/>
      <c r="AL96" s="2"/>
      <c r="AM96" s="2"/>
      <c r="AN96" s="2"/>
    </row>
    <row r="97" spans="2:40" x14ac:dyDescent="0.25">
      <c r="B97" s="53"/>
      <c r="D97" s="2"/>
      <c r="E97" s="36" t="s">
        <v>44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36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I97" s="2"/>
      <c r="AK97" s="2"/>
      <c r="AL97" s="2"/>
      <c r="AM97" s="2"/>
      <c r="AN97" s="2"/>
    </row>
    <row r="98" spans="2:40" x14ac:dyDescent="0.25">
      <c r="B98" s="53"/>
      <c r="D98" s="2"/>
      <c r="E98" s="36" t="s">
        <v>26</v>
      </c>
      <c r="F98" s="36"/>
      <c r="G98" s="2"/>
      <c r="H98" s="2"/>
      <c r="I98" s="2"/>
      <c r="J98" s="2"/>
      <c r="K98" s="2"/>
      <c r="L98" s="2"/>
      <c r="M98" s="2"/>
      <c r="N98" s="2"/>
      <c r="O98" s="2"/>
      <c r="P98" s="36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I98" s="2"/>
      <c r="AK98" s="2"/>
      <c r="AL98" s="2"/>
      <c r="AM98" s="2"/>
      <c r="AN98" s="2"/>
    </row>
    <row r="99" spans="2:40" x14ac:dyDescent="0.25">
      <c r="B99" s="53"/>
      <c r="D99" s="2"/>
      <c r="E99" s="36" t="s">
        <v>11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36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I99" s="2"/>
      <c r="AK99" s="2"/>
      <c r="AL99" s="2"/>
      <c r="AM99" s="2"/>
      <c r="AN99" s="2"/>
    </row>
    <row r="100" spans="2:40" x14ac:dyDescent="0.25">
      <c r="B100" s="53"/>
      <c r="D100" s="2"/>
      <c r="E100" s="65" t="s">
        <v>51</v>
      </c>
      <c r="F100" s="22"/>
      <c r="G100" s="2"/>
      <c r="H100" s="2"/>
      <c r="I100" s="2"/>
      <c r="J100" s="2"/>
      <c r="K100" s="2"/>
      <c r="L100" s="2"/>
      <c r="M100" s="2"/>
      <c r="N100" s="2"/>
      <c r="O100" s="2"/>
      <c r="P100" s="36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I100" s="2"/>
      <c r="AK100" s="2"/>
      <c r="AL100" s="2"/>
      <c r="AM100" s="2"/>
      <c r="AN100" s="2"/>
    </row>
    <row r="101" spans="2:40" x14ac:dyDescent="0.25">
      <c r="B101" s="53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36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I101" s="2"/>
      <c r="AK101" s="2"/>
      <c r="AL101" s="2"/>
      <c r="AM101" s="2"/>
      <c r="AN101" s="2"/>
    </row>
    <row r="102" spans="2:40" x14ac:dyDescent="0.25">
      <c r="B102" s="53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36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I102" s="2"/>
      <c r="AK102" s="2"/>
      <c r="AL102" s="2"/>
      <c r="AM102" s="2"/>
      <c r="AN102" s="2"/>
    </row>
    <row r="103" spans="2:40" x14ac:dyDescent="0.25">
      <c r="B103" s="5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36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I103" s="2"/>
      <c r="AK103" s="2"/>
      <c r="AL103" s="2"/>
      <c r="AM103" s="2"/>
      <c r="AN103" s="2"/>
    </row>
    <row r="104" spans="2:40" x14ac:dyDescent="0.25">
      <c r="B104" s="53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36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I104" s="2"/>
      <c r="AK104" s="2"/>
      <c r="AL104" s="2"/>
      <c r="AM104" s="2"/>
      <c r="AN104" s="2"/>
    </row>
    <row r="105" spans="2:40" x14ac:dyDescent="0.25">
      <c r="B105" s="5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36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I105" s="2"/>
      <c r="AK105" s="2"/>
      <c r="AL105" s="2"/>
      <c r="AM105" s="2"/>
      <c r="AN105" s="2"/>
    </row>
    <row r="106" spans="2:40" x14ac:dyDescent="0.25">
      <c r="B106" s="5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36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I106" s="2"/>
      <c r="AK106" s="2"/>
      <c r="AL106" s="2"/>
      <c r="AM106" s="2"/>
      <c r="AN106" s="2"/>
    </row>
    <row r="107" spans="2:40" x14ac:dyDescent="0.25">
      <c r="B107" s="53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36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I107" s="2"/>
      <c r="AK107" s="2"/>
      <c r="AL107" s="2"/>
      <c r="AM107" s="2"/>
      <c r="AN107" s="2"/>
    </row>
    <row r="108" spans="2:40" x14ac:dyDescent="0.25">
      <c r="B108" s="53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36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I108" s="2"/>
      <c r="AK108" s="2"/>
      <c r="AL108" s="2"/>
      <c r="AM108" s="2"/>
      <c r="AN108" s="2"/>
    </row>
    <row r="109" spans="2:40" x14ac:dyDescent="0.25">
      <c r="B109" s="5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36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I109" s="2"/>
      <c r="AK109" s="2"/>
      <c r="AL109" s="2"/>
      <c r="AM109" s="2"/>
      <c r="AN109" s="2"/>
    </row>
    <row r="110" spans="2:40" x14ac:dyDescent="0.25">
      <c r="B110" s="53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36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I110" s="2"/>
      <c r="AK110" s="2"/>
      <c r="AL110" s="2"/>
      <c r="AM110" s="2"/>
      <c r="AN110" s="2"/>
    </row>
    <row r="111" spans="2:40" x14ac:dyDescent="0.25">
      <c r="B111" s="53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36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I111" s="2"/>
      <c r="AK111" s="2"/>
      <c r="AL111" s="2"/>
      <c r="AM111" s="2"/>
      <c r="AN111" s="2"/>
    </row>
    <row r="112" spans="2:40" x14ac:dyDescent="0.25">
      <c r="B112" s="53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36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I112" s="2"/>
      <c r="AK112" s="2"/>
      <c r="AL112" s="2"/>
      <c r="AM112" s="2"/>
      <c r="AN112" s="2"/>
    </row>
    <row r="113" spans="2:40" x14ac:dyDescent="0.25">
      <c r="B113" s="53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36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I113" s="2"/>
      <c r="AK113" s="2"/>
      <c r="AL113" s="2"/>
      <c r="AM113" s="2"/>
      <c r="AN113" s="2"/>
    </row>
    <row r="114" spans="2:40" x14ac:dyDescent="0.25">
      <c r="B114" s="53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36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I114" s="2"/>
      <c r="AK114" s="2"/>
      <c r="AL114" s="2"/>
      <c r="AM114" s="2"/>
      <c r="AN114" s="2"/>
    </row>
    <row r="115" spans="2:40" x14ac:dyDescent="0.25">
      <c r="B115" s="53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36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I115" s="2"/>
      <c r="AK115" s="2"/>
      <c r="AL115" s="2"/>
      <c r="AM115" s="2"/>
      <c r="AN115" s="2"/>
    </row>
    <row r="116" spans="2:40" x14ac:dyDescent="0.25">
      <c r="B116" s="53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36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I116" s="2"/>
      <c r="AK116" s="2"/>
      <c r="AL116" s="2"/>
      <c r="AM116" s="2"/>
      <c r="AN116" s="2"/>
    </row>
    <row r="117" spans="2:40" x14ac:dyDescent="0.25">
      <c r="B117" s="5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36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I117" s="2"/>
      <c r="AK117" s="2"/>
      <c r="AL117" s="2"/>
      <c r="AM117" s="2"/>
      <c r="AN117" s="2"/>
    </row>
    <row r="118" spans="2:40" x14ac:dyDescent="0.25">
      <c r="B118" s="5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36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I118" s="2"/>
      <c r="AK118" s="2"/>
      <c r="AL118" s="2"/>
      <c r="AM118" s="2"/>
      <c r="AN118" s="2"/>
    </row>
    <row r="119" spans="2:40" x14ac:dyDescent="0.25">
      <c r="B119" s="53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36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I119" s="2"/>
      <c r="AK119" s="2"/>
      <c r="AL119" s="2"/>
      <c r="AM119" s="2"/>
      <c r="AN119" s="2"/>
    </row>
    <row r="120" spans="2:40" x14ac:dyDescent="0.25">
      <c r="B120" s="53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36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I120" s="2"/>
      <c r="AK120" s="2"/>
      <c r="AL120" s="2"/>
      <c r="AM120" s="2"/>
      <c r="AN120" s="2"/>
    </row>
    <row r="121" spans="2:40" x14ac:dyDescent="0.25">
      <c r="B121" s="53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36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I121" s="2"/>
      <c r="AK121" s="2"/>
      <c r="AL121" s="2"/>
      <c r="AM121" s="2"/>
      <c r="AN121" s="2"/>
    </row>
    <row r="122" spans="2:40" x14ac:dyDescent="0.25">
      <c r="B122" s="53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36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I122" s="2"/>
      <c r="AK122" s="2"/>
      <c r="AL122" s="2"/>
      <c r="AM122" s="2"/>
      <c r="AN122" s="2"/>
    </row>
    <row r="123" spans="2:40" x14ac:dyDescent="0.25">
      <c r="B123" s="53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36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I123" s="2"/>
      <c r="AK123" s="2"/>
      <c r="AL123" s="2"/>
      <c r="AM123" s="2"/>
      <c r="AN123" s="2"/>
    </row>
    <row r="124" spans="2:40" x14ac:dyDescent="0.25">
      <c r="B124" s="53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36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I124" s="2"/>
      <c r="AK124" s="2"/>
      <c r="AL124" s="2"/>
      <c r="AM124" s="2"/>
      <c r="AN124" s="2"/>
    </row>
    <row r="125" spans="2:40" x14ac:dyDescent="0.25">
      <c r="B125" s="53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36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I125" s="2"/>
      <c r="AK125" s="2"/>
      <c r="AL125" s="2"/>
      <c r="AM125" s="2"/>
      <c r="AN125" s="2"/>
    </row>
    <row r="126" spans="2:40" x14ac:dyDescent="0.25">
      <c r="B126" s="53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36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I126" s="2"/>
      <c r="AK126" s="2"/>
      <c r="AL126" s="2"/>
      <c r="AM126" s="2"/>
      <c r="AN126" s="2"/>
    </row>
    <row r="127" spans="2:40" x14ac:dyDescent="0.25">
      <c r="B127" s="53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36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I127" s="2"/>
      <c r="AK127" s="2"/>
      <c r="AL127" s="2"/>
      <c r="AM127" s="2"/>
      <c r="AN127" s="2"/>
    </row>
    <row r="128" spans="2:40" x14ac:dyDescent="0.25">
      <c r="B128" s="53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36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I128" s="2"/>
      <c r="AK128" s="2"/>
      <c r="AL128" s="2"/>
      <c r="AM128" s="2"/>
      <c r="AN128" s="2"/>
    </row>
    <row r="129" spans="2:40" x14ac:dyDescent="0.25">
      <c r="B129" s="53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36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I129" s="2"/>
      <c r="AK129" s="2"/>
      <c r="AL129" s="2"/>
      <c r="AM129" s="2"/>
      <c r="AN129" s="2"/>
    </row>
    <row r="130" spans="2:40" x14ac:dyDescent="0.25">
      <c r="B130" s="53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36"/>
      <c r="Q130" s="2"/>
      <c r="R130" s="2"/>
      <c r="S130" s="2"/>
      <c r="T130" s="2"/>
      <c r="U130" s="2"/>
      <c r="V130" s="2"/>
      <c r="W130" s="2"/>
      <c r="X130" s="2"/>
      <c r="Y130" s="2"/>
      <c r="Z130" s="2"/>
      <c r="AK130" s="2"/>
      <c r="AL130" s="2"/>
      <c r="AM130" s="2"/>
      <c r="AN130" s="2"/>
    </row>
    <row r="131" spans="2:40" x14ac:dyDescent="0.25">
      <c r="B131" s="53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36"/>
      <c r="Q131" s="2"/>
      <c r="R131" s="2"/>
      <c r="S131" s="2"/>
      <c r="T131" s="2"/>
      <c r="U131" s="2"/>
      <c r="V131" s="2"/>
      <c r="W131" s="2"/>
      <c r="X131" s="2"/>
      <c r="Y131" s="2"/>
      <c r="Z131" s="2"/>
      <c r="AK131" s="2"/>
      <c r="AL131" s="2"/>
      <c r="AM131" s="2"/>
      <c r="AN131" s="2"/>
    </row>
    <row r="132" spans="2:40" x14ac:dyDescent="0.25">
      <c r="B132" s="53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36"/>
      <c r="Q132" s="2"/>
      <c r="R132" s="2"/>
      <c r="S132" s="2"/>
      <c r="T132" s="2"/>
      <c r="U132" s="2"/>
      <c r="V132" s="2"/>
      <c r="W132" s="2"/>
      <c r="X132" s="2"/>
      <c r="Y132" s="2"/>
      <c r="Z132" s="2"/>
      <c r="AK132" s="2"/>
      <c r="AL132" s="2"/>
      <c r="AM132" s="2"/>
      <c r="AN132" s="2"/>
    </row>
    <row r="133" spans="2:40" x14ac:dyDescent="0.25">
      <c r="B133" s="53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36"/>
      <c r="Q133" s="2"/>
      <c r="R133" s="2"/>
      <c r="S133" s="2"/>
      <c r="T133" s="2"/>
      <c r="U133" s="2"/>
      <c r="V133" s="2"/>
      <c r="W133" s="2"/>
      <c r="X133" s="2"/>
      <c r="Y133" s="2"/>
      <c r="Z133" s="2"/>
      <c r="AK133" s="2"/>
      <c r="AL133" s="2"/>
      <c r="AM133" s="2"/>
      <c r="AN133" s="2"/>
    </row>
    <row r="134" spans="2:40" x14ac:dyDescent="0.25">
      <c r="B134" s="53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36"/>
      <c r="Q134" s="2"/>
      <c r="R134" s="2"/>
      <c r="S134" s="2"/>
      <c r="T134" s="2"/>
      <c r="U134" s="2"/>
      <c r="V134" s="2"/>
      <c r="W134" s="2"/>
      <c r="X134" s="2"/>
      <c r="Y134" s="2"/>
      <c r="Z134" s="2"/>
      <c r="AK134" s="2"/>
      <c r="AL134" s="2"/>
      <c r="AM134" s="2"/>
      <c r="AN134" s="2"/>
    </row>
    <row r="135" spans="2:40" x14ac:dyDescent="0.25">
      <c r="B135" s="53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36"/>
      <c r="Q135" s="2"/>
      <c r="R135" s="2"/>
      <c r="S135" s="2"/>
      <c r="T135" s="2"/>
      <c r="U135" s="2"/>
      <c r="V135" s="2"/>
      <c r="W135" s="2"/>
      <c r="X135" s="2"/>
      <c r="Y135" s="2"/>
      <c r="Z135" s="2"/>
      <c r="AK135" s="2"/>
      <c r="AL135" s="2"/>
      <c r="AM135" s="2"/>
      <c r="AN135" s="2"/>
    </row>
    <row r="136" spans="2:40" x14ac:dyDescent="0.25">
      <c r="B136" s="53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36"/>
      <c r="Q136" s="2"/>
      <c r="R136" s="2"/>
      <c r="S136" s="2"/>
      <c r="T136" s="2"/>
      <c r="U136" s="2"/>
      <c r="V136" s="2"/>
      <c r="W136" s="2"/>
      <c r="X136" s="2"/>
      <c r="Y136" s="2"/>
      <c r="Z136" s="2"/>
      <c r="AK136" s="2"/>
      <c r="AL136" s="2"/>
      <c r="AM136" s="2"/>
      <c r="AN136" s="2"/>
    </row>
    <row r="137" spans="2:40" x14ac:dyDescent="0.25">
      <c r="B137" s="53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36"/>
      <c r="Q137" s="2"/>
      <c r="R137" s="2"/>
      <c r="S137" s="2"/>
      <c r="T137" s="2"/>
      <c r="U137" s="2"/>
      <c r="V137" s="2"/>
      <c r="W137" s="2"/>
      <c r="X137" s="2"/>
      <c r="Y137" s="2"/>
      <c r="Z137" s="2"/>
      <c r="AK137" s="2"/>
      <c r="AL137" s="2"/>
      <c r="AM137" s="2"/>
      <c r="AN137" s="2"/>
    </row>
    <row r="138" spans="2:40" x14ac:dyDescent="0.25">
      <c r="B138" s="53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36"/>
      <c r="Q138" s="2"/>
      <c r="R138" s="2"/>
      <c r="S138" s="2"/>
      <c r="T138" s="2"/>
      <c r="U138" s="2"/>
      <c r="V138" s="2"/>
      <c r="W138" s="2"/>
      <c r="X138" s="2"/>
      <c r="Y138" s="2"/>
      <c r="Z138" s="2"/>
      <c r="AK138" s="2"/>
      <c r="AL138" s="2"/>
      <c r="AM138" s="2"/>
      <c r="AN138" s="2"/>
    </row>
    <row r="139" spans="2:40" x14ac:dyDescent="0.25">
      <c r="B139" s="53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36"/>
      <c r="Q139" s="2"/>
      <c r="R139" s="2"/>
      <c r="S139" s="2"/>
      <c r="T139" s="2"/>
      <c r="U139" s="2"/>
      <c r="V139" s="2"/>
      <c r="W139" s="2"/>
      <c r="X139" s="2"/>
      <c r="Y139" s="2"/>
      <c r="Z139" s="2"/>
      <c r="AK139" s="2"/>
      <c r="AL139" s="2"/>
      <c r="AM139" s="2"/>
      <c r="AN139" s="2"/>
    </row>
    <row r="140" spans="2:40" x14ac:dyDescent="0.25">
      <c r="B140" s="53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36"/>
      <c r="Q140" s="2"/>
      <c r="R140" s="2"/>
      <c r="S140" s="2"/>
      <c r="T140" s="2"/>
      <c r="U140" s="2"/>
      <c r="V140" s="2"/>
      <c r="W140" s="2"/>
      <c r="X140" s="2"/>
      <c r="Y140" s="2"/>
      <c r="Z140" s="2"/>
      <c r="AK140" s="2"/>
      <c r="AL140" s="2"/>
      <c r="AM140" s="2"/>
      <c r="AN140" s="2"/>
    </row>
    <row r="141" spans="2:40" x14ac:dyDescent="0.25">
      <c r="B141" s="53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36"/>
      <c r="Q141" s="2"/>
      <c r="R141" s="2"/>
      <c r="S141" s="2"/>
      <c r="T141" s="2"/>
      <c r="U141" s="2"/>
      <c r="V141" s="2"/>
      <c r="W141" s="2"/>
      <c r="X141" s="2"/>
      <c r="Y141" s="2"/>
      <c r="Z141" s="2"/>
      <c r="AK141" s="2"/>
      <c r="AL141" s="2"/>
      <c r="AM141" s="2"/>
      <c r="AN141" s="2"/>
    </row>
    <row r="142" spans="2:40" x14ac:dyDescent="0.25">
      <c r="B142" s="53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36"/>
      <c r="Q142" s="2"/>
      <c r="R142" s="2"/>
      <c r="S142" s="2"/>
      <c r="T142" s="2"/>
      <c r="U142" s="2"/>
      <c r="V142" s="2"/>
      <c r="W142" s="2"/>
      <c r="X142" s="2"/>
      <c r="Y142" s="2"/>
      <c r="Z142" s="2"/>
      <c r="AK142" s="2"/>
      <c r="AL142" s="2"/>
      <c r="AM142" s="2"/>
      <c r="AN142" s="2"/>
    </row>
    <row r="143" spans="2:40" x14ac:dyDescent="0.25">
      <c r="B143" s="53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36"/>
      <c r="Q143" s="2"/>
      <c r="R143" s="2"/>
      <c r="S143" s="2"/>
      <c r="T143" s="2"/>
      <c r="U143" s="2"/>
      <c r="V143" s="2"/>
      <c r="W143" s="2"/>
      <c r="X143" s="2"/>
      <c r="Y143" s="2"/>
      <c r="Z143" s="2"/>
      <c r="AK143" s="2"/>
      <c r="AL143" s="2"/>
      <c r="AM143" s="2"/>
      <c r="AN143" s="2"/>
    </row>
    <row r="144" spans="2:40" x14ac:dyDescent="0.25">
      <c r="B144" s="53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36"/>
      <c r="Q144" s="2"/>
      <c r="R144" s="2"/>
      <c r="S144" s="2"/>
      <c r="T144" s="2"/>
      <c r="U144" s="2"/>
      <c r="V144" s="2"/>
      <c r="W144" s="2"/>
      <c r="X144" s="2"/>
      <c r="Y144" s="2"/>
      <c r="Z144" s="2"/>
      <c r="AK144" s="2"/>
      <c r="AL144" s="2"/>
      <c r="AM144" s="2"/>
      <c r="AN144" s="2"/>
    </row>
    <row r="145" spans="2:40" x14ac:dyDescent="0.25">
      <c r="B145" s="53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36"/>
      <c r="Q145" s="2"/>
      <c r="R145" s="2"/>
      <c r="S145" s="2"/>
      <c r="T145" s="2"/>
      <c r="U145" s="2"/>
      <c r="V145" s="2"/>
      <c r="W145" s="2"/>
      <c r="X145" s="2"/>
      <c r="Y145" s="2"/>
      <c r="Z145" s="2"/>
      <c r="AK145" s="2"/>
      <c r="AL145" s="2"/>
      <c r="AM145" s="2"/>
      <c r="AN145" s="2"/>
    </row>
    <row r="146" spans="2:40" x14ac:dyDescent="0.25">
      <c r="B146" s="53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36"/>
      <c r="Q146" s="2"/>
      <c r="R146" s="2"/>
      <c r="S146" s="2"/>
      <c r="T146" s="2"/>
      <c r="U146" s="2"/>
      <c r="V146" s="2"/>
      <c r="W146" s="2"/>
      <c r="X146" s="2"/>
      <c r="Y146" s="2"/>
      <c r="Z146" s="2"/>
      <c r="AK146" s="2"/>
      <c r="AL146" s="2"/>
      <c r="AM146" s="2"/>
      <c r="AN146" s="2"/>
    </row>
    <row r="147" spans="2:40" x14ac:dyDescent="0.25">
      <c r="B147" s="53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36"/>
      <c r="Q147" s="2"/>
      <c r="R147" s="2"/>
      <c r="S147" s="2"/>
      <c r="T147" s="2"/>
      <c r="U147" s="2"/>
      <c r="V147" s="2"/>
      <c r="W147" s="2"/>
      <c r="X147" s="2"/>
      <c r="Y147" s="2"/>
      <c r="Z147" s="2"/>
      <c r="AK147" s="2"/>
      <c r="AL147" s="2"/>
      <c r="AM147" s="2"/>
      <c r="AN147" s="2"/>
    </row>
    <row r="148" spans="2:40" x14ac:dyDescent="0.25">
      <c r="B148" s="53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36"/>
      <c r="Q148" s="2"/>
      <c r="R148" s="2"/>
      <c r="S148" s="2"/>
      <c r="T148" s="2"/>
      <c r="U148" s="2"/>
      <c r="V148" s="2"/>
      <c r="W148" s="2"/>
      <c r="X148" s="2"/>
      <c r="Y148" s="2"/>
      <c r="Z148" s="2"/>
      <c r="AK148" s="2"/>
      <c r="AL148" s="2"/>
      <c r="AM148" s="2"/>
      <c r="AN148" s="2"/>
    </row>
    <row r="149" spans="2:40" x14ac:dyDescent="0.25">
      <c r="B149" s="53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36"/>
      <c r="Q149" s="2"/>
      <c r="R149" s="2"/>
      <c r="S149" s="2"/>
      <c r="T149" s="2"/>
      <c r="U149" s="2"/>
      <c r="V149" s="2"/>
      <c r="W149" s="2"/>
      <c r="X149" s="2"/>
      <c r="Y149" s="2"/>
      <c r="Z149" s="2"/>
      <c r="AK149" s="2"/>
      <c r="AL149" s="2"/>
      <c r="AM149" s="2"/>
      <c r="AN149" s="2"/>
    </row>
    <row r="150" spans="2:40" x14ac:dyDescent="0.25">
      <c r="B150" s="53"/>
      <c r="P150" s="189"/>
    </row>
    <row r="151" spans="2:40" x14ac:dyDescent="0.25">
      <c r="B151" s="53"/>
    </row>
    <row r="152" spans="2:40" x14ac:dyDescent="0.25">
      <c r="B152" s="53"/>
    </row>
    <row r="153" spans="2:40" x14ac:dyDescent="0.25">
      <c r="B153" s="53"/>
    </row>
    <row r="154" spans="2:40" x14ac:dyDescent="0.25">
      <c r="B154" s="53"/>
    </row>
    <row r="155" spans="2:40" x14ac:dyDescent="0.25">
      <c r="B155" s="53"/>
    </row>
    <row r="156" spans="2:40" x14ac:dyDescent="0.25">
      <c r="B156" s="53"/>
    </row>
    <row r="157" spans="2:40" x14ac:dyDescent="0.25">
      <c r="B157" s="53"/>
    </row>
    <row r="158" spans="2:40" x14ac:dyDescent="0.25">
      <c r="B158" s="53"/>
    </row>
    <row r="159" spans="2:40" x14ac:dyDescent="0.25">
      <c r="B159" s="53"/>
    </row>
    <row r="160" spans="2:40" x14ac:dyDescent="0.25">
      <c r="B160" s="53"/>
    </row>
    <row r="161" spans="2:2" x14ac:dyDescent="0.25">
      <c r="B161" s="53"/>
    </row>
    <row r="162" spans="2:2" x14ac:dyDescent="0.25">
      <c r="B162" s="53"/>
    </row>
    <row r="163" spans="2:2" x14ac:dyDescent="0.25">
      <c r="B163" s="53"/>
    </row>
    <row r="164" spans="2:2" x14ac:dyDescent="0.25">
      <c r="B164" s="53"/>
    </row>
    <row r="165" spans="2:2" x14ac:dyDescent="0.25">
      <c r="B165" s="53"/>
    </row>
    <row r="166" spans="2:2" x14ac:dyDescent="0.25">
      <c r="B166" s="53"/>
    </row>
    <row r="167" spans="2:2" x14ac:dyDescent="0.25">
      <c r="B167" s="53"/>
    </row>
    <row r="168" spans="2:2" x14ac:dyDescent="0.25">
      <c r="B168" s="53"/>
    </row>
    <row r="169" spans="2:2" x14ac:dyDescent="0.25">
      <c r="B169" s="53"/>
    </row>
    <row r="170" spans="2:2" x14ac:dyDescent="0.25">
      <c r="B170" s="53"/>
    </row>
    <row r="171" spans="2:2" x14ac:dyDescent="0.25">
      <c r="B171" s="53"/>
    </row>
    <row r="172" spans="2:2" x14ac:dyDescent="0.25">
      <c r="B172" s="53"/>
    </row>
    <row r="173" spans="2:2" x14ac:dyDescent="0.25">
      <c r="B173" s="53"/>
    </row>
    <row r="174" spans="2:2" x14ac:dyDescent="0.25">
      <c r="B174" s="53"/>
    </row>
    <row r="175" spans="2:2" x14ac:dyDescent="0.25">
      <c r="B175" s="53"/>
    </row>
  </sheetData>
  <sortState ref="E5:AG57">
    <sortCondition ref="E5"/>
  </sortState>
  <mergeCells count="2">
    <mergeCell ref="E3:Z3"/>
    <mergeCell ref="AA3:AF3"/>
  </mergeCells>
  <phoneticPr fontId="2"/>
  <conditionalFormatting sqref="P71:Z71 AA70:AJ74 E71:N71">
    <cfRule type="cellIs" dxfId="22" priority="36" operator="equal">
      <formula>1</formula>
    </cfRule>
    <cfRule type="cellIs" dxfId="21" priority="41" operator="equal">
      <formula>1</formula>
    </cfRule>
  </conditionalFormatting>
  <conditionalFormatting sqref="P70:Z70 P64:Z64 P72:Z75 P67:AJ67 E72:N75 E64:N64 E67:N67 E70:N70">
    <cfRule type="cellIs" dxfId="20" priority="40" operator="equal">
      <formula>2</formula>
    </cfRule>
  </conditionalFormatting>
  <conditionalFormatting sqref="P62:Z62 E62:N62">
    <cfRule type="cellIs" dxfId="19" priority="47" operator="greaterThanOrEqual">
      <formula>4</formula>
    </cfRule>
  </conditionalFormatting>
  <conditionalFormatting sqref="P70:Z71 AA70:AJ74 P66:AJ66 E70:N71 E66:N66">
    <cfRule type="cellIs" dxfId="18" priority="45" operator="equal">
      <formula>1</formula>
    </cfRule>
  </conditionalFormatting>
  <conditionalFormatting sqref="P65:Z65 E65:N65">
    <cfRule type="cellIs" dxfId="17" priority="44" operator="equal">
      <formula>3</formula>
    </cfRule>
  </conditionalFormatting>
  <conditionalFormatting sqref="P63:Z63 E63:N63">
    <cfRule type="containsText" dxfId="16" priority="39" operator="containsText" text="y">
      <formula>NOT(ISERROR(SEARCH("y",E63)))</formula>
    </cfRule>
  </conditionalFormatting>
  <conditionalFormatting sqref="P69:Z69 E69:N69">
    <cfRule type="cellIs" dxfId="15" priority="14" operator="equal">
      <formula>4</formula>
    </cfRule>
    <cfRule type="cellIs" dxfId="14" priority="15" operator="equal">
      <formula>5</formula>
    </cfRule>
    <cfRule type="cellIs" dxfId="13" priority="38" operator="equal">
      <formula>6</formula>
    </cfRule>
  </conditionalFormatting>
  <conditionalFormatting sqref="AA69:AJ69">
    <cfRule type="cellIs" dxfId="12" priority="30" operator="equal">
      <formula>5</formula>
    </cfRule>
  </conditionalFormatting>
  <conditionalFormatting sqref="AA69:AJ69">
    <cfRule type="cellIs" dxfId="11" priority="28" operator="between">
      <formula>5</formula>
      <formula>6</formula>
    </cfRule>
  </conditionalFormatting>
  <conditionalFormatting sqref="O71">
    <cfRule type="cellIs" dxfId="10" priority="4" operator="equal">
      <formula>1</formula>
    </cfRule>
    <cfRule type="cellIs" dxfId="9" priority="8" operator="equal">
      <formula>1</formula>
    </cfRule>
  </conditionalFormatting>
  <conditionalFormatting sqref="O70 O67 O64 O72:O75">
    <cfRule type="cellIs" dxfId="8" priority="7" operator="equal">
      <formula>2</formula>
    </cfRule>
  </conditionalFormatting>
  <conditionalFormatting sqref="O62">
    <cfRule type="cellIs" dxfId="7" priority="11" operator="greaterThanOrEqual">
      <formula>4</formula>
    </cfRule>
  </conditionalFormatting>
  <conditionalFormatting sqref="O66 O70:O71">
    <cfRule type="cellIs" dxfId="6" priority="10" operator="equal">
      <formula>1</formula>
    </cfRule>
  </conditionalFormatting>
  <conditionalFormatting sqref="O65">
    <cfRule type="cellIs" dxfId="5" priority="9" operator="equal">
      <formula>3</formula>
    </cfRule>
  </conditionalFormatting>
  <conditionalFormatting sqref="O63">
    <cfRule type="containsText" dxfId="4" priority="6" operator="containsText" text="y">
      <formula>NOT(ISERROR(SEARCH("y",O63)))</formula>
    </cfRule>
  </conditionalFormatting>
  <conditionalFormatting sqref="O69">
    <cfRule type="cellIs" dxfId="3" priority="2" operator="equal">
      <formula>4</formula>
    </cfRule>
    <cfRule type="cellIs" dxfId="2" priority="3" operator="equal">
      <formula>5</formula>
    </cfRule>
    <cfRule type="cellIs" dxfId="1" priority="5" operator="equal">
      <formula>6</formula>
    </cfRule>
  </conditionalFormatting>
  <conditionalFormatting sqref="A66:XFD66">
    <cfRule type="containsText" dxfId="0" priority="1" operator="containsText" text="2">
      <formula>NOT(ISERROR(SEARCH("2",A66)))</formula>
    </cfRule>
  </conditionalFormatting>
  <printOptions horizontalCentered="1"/>
  <pageMargins left="0" right="0" top="0.98425196850393704" bottom="0.51181102362204722" header="0.51181102362204722" footer="0.51181102362204722"/>
  <pageSetup paperSize="17" scale="48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"/>
  <sheetViews>
    <sheetView workbookViewId="0">
      <selection activeCell="C3" sqref="A1:C3"/>
    </sheetView>
  </sheetViews>
  <sheetFormatPr defaultColWidth="11" defaultRowHeight="12.6" x14ac:dyDescent="0.2"/>
  <sheetData>
    <row r="1" spans="2:2" x14ac:dyDescent="0.2">
      <c r="B1" s="127"/>
    </row>
    <row r="2" spans="2:2" x14ac:dyDescent="0.2">
      <c r="B2" s="127"/>
    </row>
  </sheetData>
  <pageMargins left="0.75" right="0.75" top="1" bottom="1" header="0.5" footer="0.5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" defaultRowHeight="12.6" x14ac:dyDescent="0.2"/>
  <sheetData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ADULT Schedule 18-19</vt:lpstr>
      <vt:lpstr>Sheet1</vt:lpstr>
      <vt:lpstr>Sheet2</vt:lpstr>
      <vt:lpstr>'ADULT Schedule 18-19'!Print_Area</vt:lpstr>
      <vt:lpstr>'ADULT Schedule 18-19'!Print_Titles</vt:lpstr>
    </vt:vector>
  </TitlesOfParts>
  <Company>Vancouver Coastal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Loewen</dc:creator>
  <cp:lastModifiedBy>Corrigan, Sue</cp:lastModifiedBy>
  <cp:lastPrinted>2017-05-03T17:15:26Z</cp:lastPrinted>
  <dcterms:created xsi:type="dcterms:W3CDTF">2006-11-07T16:06:00Z</dcterms:created>
  <dcterms:modified xsi:type="dcterms:W3CDTF">2018-11-22T22:46:35Z</dcterms:modified>
</cp:coreProperties>
</file>